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ABAPFW27.hd04.unicreditgroup.eu\project_01$\RetailQualityMgt_8538\Mitarbeiter\Klima\SAS\Results\Excels\"/>
    </mc:Choice>
  </mc:AlternateContent>
  <xr:revisionPtr revIDLastSave="0" documentId="13_ncr:1_{1BD0240C-A17E-4B8B-B8A6-BD66A5FFE676}" xr6:coauthVersionLast="47" xr6:coauthVersionMax="47" xr10:uidLastSave="{00000000-0000-0000-0000-000000000000}"/>
  <bookViews>
    <workbookView xWindow="-110" yWindow="-110" windowWidth="19420" windowHeight="10420" tabRatio="704" xr2:uid="{00000000-000D-0000-FFFF-FFFF00000000}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PDGA" sheetId="20" state="hidden" r:id="rId14"/>
  </sheets>
  <externalReferences>
    <externalReference r:id="rId15"/>
  </externalReferences>
  <definedNames>
    <definedName name="_2012_06_03_jsessionid_1ln29dlw8nf2961svk9xg9so" localSheetId="13">PDGA!#REF!</definedName>
    <definedName name="_2012_06_03_jsessionid_5zac1bh5qwea1y002x31rtogu" localSheetId="13">PDGA!#REF!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Specials!$A$1:$S$1111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13" l="1"/>
  <c r="W502" i="9"/>
  <c r="W501" i="9"/>
  <c r="W500" i="9"/>
  <c r="AT500" i="9" s="1"/>
  <c r="W499" i="9"/>
  <c r="AT499" i="9" s="1"/>
  <c r="W498" i="9"/>
  <c r="W497" i="9"/>
  <c r="AU497" i="9" s="1"/>
  <c r="W496" i="9"/>
  <c r="AU496" i="9" s="1"/>
  <c r="W495" i="9"/>
  <c r="W494" i="9"/>
  <c r="W493" i="9"/>
  <c r="W492" i="9"/>
  <c r="W491" i="9"/>
  <c r="W490" i="9"/>
  <c r="W489" i="9"/>
  <c r="W488" i="9"/>
  <c r="AU488" i="9" s="1"/>
  <c r="W487" i="9"/>
  <c r="AU487" i="9" s="1"/>
  <c r="W486" i="9"/>
  <c r="W485" i="9"/>
  <c r="W484" i="9"/>
  <c r="W483" i="9"/>
  <c r="AU483" i="9" s="1"/>
  <c r="W482" i="9"/>
  <c r="W481" i="9"/>
  <c r="AS481" i="9" s="1"/>
  <c r="W480" i="9"/>
  <c r="W479" i="9"/>
  <c r="W478" i="9"/>
  <c r="W477" i="9"/>
  <c r="W476" i="9"/>
  <c r="AS476" i="9" s="1"/>
  <c r="W475" i="9"/>
  <c r="W474" i="9"/>
  <c r="W473" i="9"/>
  <c r="AU473" i="9" s="1"/>
  <c r="W472" i="9"/>
  <c r="W471" i="9"/>
  <c r="W470" i="9"/>
  <c r="W469" i="9"/>
  <c r="W468" i="9"/>
  <c r="AS468" i="9" s="1"/>
  <c r="W467" i="9"/>
  <c r="W466" i="9"/>
  <c r="W465" i="9"/>
  <c r="AU465" i="9" s="1"/>
  <c r="W464" i="9"/>
  <c r="W463" i="9"/>
  <c r="W462" i="9"/>
  <c r="W461" i="9"/>
  <c r="W460" i="9"/>
  <c r="AS460" i="9" s="1"/>
  <c r="W459" i="9"/>
  <c r="W458" i="9"/>
  <c r="W457" i="9"/>
  <c r="AU457" i="9" s="1"/>
  <c r="W456" i="9"/>
  <c r="W455" i="9"/>
  <c r="W454" i="9"/>
  <c r="W453" i="9"/>
  <c r="W452" i="9"/>
  <c r="AS452" i="9" s="1"/>
  <c r="W451" i="9"/>
  <c r="W450" i="9"/>
  <c r="W449" i="9"/>
  <c r="AU449" i="9" s="1"/>
  <c r="W448" i="9"/>
  <c r="AU448" i="9" s="1"/>
  <c r="W447" i="9"/>
  <c r="W446" i="9"/>
  <c r="W445" i="9"/>
  <c r="W444" i="9"/>
  <c r="AT444" i="9" s="1"/>
  <c r="W443" i="9"/>
  <c r="AT443" i="9" s="1"/>
  <c r="W442" i="9"/>
  <c r="W441" i="9"/>
  <c r="AS441" i="9" s="1"/>
  <c r="W440" i="9"/>
  <c r="AU440" i="9" s="1"/>
  <c r="W439" i="9"/>
  <c r="W438" i="9"/>
  <c r="W437" i="9"/>
  <c r="W436" i="9"/>
  <c r="AU436" i="9" s="1"/>
  <c r="W435" i="9"/>
  <c r="W434" i="9"/>
  <c r="W433" i="9"/>
  <c r="AU433" i="9" s="1"/>
  <c r="W432" i="9"/>
  <c r="W431" i="9"/>
  <c r="W430" i="9"/>
  <c r="W429" i="9"/>
  <c r="W428" i="9"/>
  <c r="AU428" i="9" s="1"/>
  <c r="W427" i="9"/>
  <c r="W426" i="9"/>
  <c r="W425" i="9"/>
  <c r="AU425" i="9" s="1"/>
  <c r="W424" i="9"/>
  <c r="W423" i="9"/>
  <c r="W422" i="9"/>
  <c r="W421" i="9"/>
  <c r="W420" i="9"/>
  <c r="AU420" i="9" s="1"/>
  <c r="W419" i="9"/>
  <c r="W418" i="9"/>
  <c r="W417" i="9"/>
  <c r="AU417" i="9" s="1"/>
  <c r="W416" i="9"/>
  <c r="W415" i="9"/>
  <c r="W414" i="9"/>
  <c r="W413" i="9"/>
  <c r="W412" i="9"/>
  <c r="AS412" i="9" s="1"/>
  <c r="W411" i="9"/>
  <c r="W410" i="9"/>
  <c r="W409" i="9"/>
  <c r="AS409" i="9" s="1"/>
  <c r="W408" i="9"/>
  <c r="W407" i="9"/>
  <c r="AS407" i="9" s="1"/>
  <c r="W406" i="9"/>
  <c r="W405" i="9"/>
  <c r="W404" i="9"/>
  <c r="W403" i="9"/>
  <c r="W402" i="9"/>
  <c r="W401" i="9"/>
  <c r="AU401" i="9" s="1"/>
  <c r="W400" i="9"/>
  <c r="W399" i="9"/>
  <c r="AS399" i="9" s="1"/>
  <c r="W398" i="9"/>
  <c r="W397" i="9"/>
  <c r="W396" i="9"/>
  <c r="W395" i="9"/>
  <c r="W394" i="9"/>
  <c r="W393" i="9"/>
  <c r="AT393" i="9" s="1"/>
  <c r="W392" i="9"/>
  <c r="W391" i="9"/>
  <c r="AS391" i="9" s="1"/>
  <c r="W390" i="9"/>
  <c r="W389" i="9"/>
  <c r="W388" i="9"/>
  <c r="W387" i="9"/>
  <c r="W386" i="9"/>
  <c r="W385" i="9"/>
  <c r="AU385" i="9" s="1"/>
  <c r="W384" i="9"/>
  <c r="W383" i="9"/>
  <c r="AS383" i="9" s="1"/>
  <c r="W382" i="9"/>
  <c r="W381" i="9"/>
  <c r="W380" i="9"/>
  <c r="W379" i="9"/>
  <c r="W378" i="9"/>
  <c r="W377" i="9"/>
  <c r="AT377" i="9" s="1"/>
  <c r="W376" i="9"/>
  <c r="W375" i="9"/>
  <c r="AS375" i="9" s="1"/>
  <c r="W374" i="9"/>
  <c r="W373" i="9"/>
  <c r="W372" i="9"/>
  <c r="W371" i="9"/>
  <c r="W370" i="9"/>
  <c r="W369" i="9"/>
  <c r="AS369" i="9" s="1"/>
  <c r="W368" i="9"/>
  <c r="W367" i="9"/>
  <c r="AS367" i="9" s="1"/>
  <c r="W366" i="9"/>
  <c r="W365" i="9"/>
  <c r="W364" i="9"/>
  <c r="W363" i="9"/>
  <c r="W362" i="9"/>
  <c r="W361" i="9"/>
  <c r="AT361" i="9" s="1"/>
  <c r="W360" i="9"/>
  <c r="W359" i="9"/>
  <c r="AS359" i="9" s="1"/>
  <c r="W358" i="9"/>
  <c r="W357" i="9"/>
  <c r="W356" i="9"/>
  <c r="W355" i="9"/>
  <c r="W354" i="9"/>
  <c r="W353" i="9"/>
  <c r="AU353" i="9" s="1"/>
  <c r="W352" i="9"/>
  <c r="AU352" i="9" s="1"/>
  <c r="W351" i="9"/>
  <c r="AU351" i="9" s="1"/>
  <c r="W350" i="9"/>
  <c r="W349" i="9"/>
  <c r="W348" i="9"/>
  <c r="AT348" i="9" s="1"/>
  <c r="W347" i="9"/>
  <c r="W346" i="9"/>
  <c r="W345" i="9"/>
  <c r="AS345" i="9" s="1"/>
  <c r="W344" i="9"/>
  <c r="W343" i="9"/>
  <c r="W342" i="9"/>
  <c r="W341" i="9"/>
  <c r="W340" i="9"/>
  <c r="AT340" i="9" s="1"/>
  <c r="W339" i="9"/>
  <c r="W338" i="9"/>
  <c r="W337" i="9"/>
  <c r="W336" i="9"/>
  <c r="W335" i="9"/>
  <c r="W334" i="9"/>
  <c r="W333" i="9"/>
  <c r="W332" i="9"/>
  <c r="AU332" i="9" s="1"/>
  <c r="W331" i="9"/>
  <c r="W330" i="9"/>
  <c r="W329" i="9"/>
  <c r="W328" i="9"/>
  <c r="W327" i="9"/>
  <c r="W326" i="9"/>
  <c r="W325" i="9"/>
  <c r="W324" i="9"/>
  <c r="AU324" i="9" s="1"/>
  <c r="W323" i="9"/>
  <c r="W322" i="9"/>
  <c r="W321" i="9"/>
  <c r="AS321" i="9" s="1"/>
  <c r="W320" i="9"/>
  <c r="W319" i="9"/>
  <c r="W318" i="9"/>
  <c r="W317" i="9"/>
  <c r="W316" i="9"/>
  <c r="AU316" i="9" s="1"/>
  <c r="W315" i="9"/>
  <c r="W314" i="9"/>
  <c r="W313" i="9"/>
  <c r="AU313" i="9" s="1"/>
  <c r="W312" i="9"/>
  <c r="W311" i="9"/>
  <c r="W310" i="9"/>
  <c r="W309" i="9"/>
  <c r="W308" i="9"/>
  <c r="AU308" i="9" s="1"/>
  <c r="W307" i="9"/>
  <c r="W306" i="9"/>
  <c r="W305" i="9"/>
  <c r="W304" i="9"/>
  <c r="W303" i="9"/>
  <c r="W302" i="9"/>
  <c r="W301" i="9"/>
  <c r="W300" i="9"/>
  <c r="AU300" i="9" s="1"/>
  <c r="W299" i="9"/>
  <c r="W298" i="9"/>
  <c r="W297" i="9"/>
  <c r="W296" i="9"/>
  <c r="W295" i="9"/>
  <c r="W294" i="9"/>
  <c r="W293" i="9"/>
  <c r="W292" i="9"/>
  <c r="AU292" i="9" s="1"/>
  <c r="W291" i="9"/>
  <c r="W290" i="9"/>
  <c r="W289" i="9"/>
  <c r="AS289" i="9" s="1"/>
  <c r="W288" i="9"/>
  <c r="W287" i="9"/>
  <c r="W286" i="9"/>
  <c r="W285" i="9"/>
  <c r="W284" i="9"/>
  <c r="AU284" i="9" s="1"/>
  <c r="W283" i="9"/>
  <c r="AS283" i="9" s="1"/>
  <c r="W282" i="9"/>
  <c r="W281" i="9"/>
  <c r="AT281" i="9" s="1"/>
  <c r="W280" i="9"/>
  <c r="W279" i="9"/>
  <c r="W278" i="9"/>
  <c r="W277" i="9"/>
  <c r="W276" i="9"/>
  <c r="AU276" i="9" s="1"/>
  <c r="W275" i="9"/>
  <c r="W274" i="9"/>
  <c r="W273" i="9"/>
  <c r="W272" i="9"/>
  <c r="W271" i="9"/>
  <c r="W270" i="9"/>
  <c r="W269" i="9"/>
  <c r="W268" i="9"/>
  <c r="AU268" i="9" s="1"/>
  <c r="W267" i="9"/>
  <c r="AS267" i="9" s="1"/>
  <c r="W266" i="9"/>
  <c r="W265" i="9"/>
  <c r="W264" i="9"/>
  <c r="W263" i="9"/>
  <c r="W262" i="9"/>
  <c r="W261" i="9"/>
  <c r="W260" i="9"/>
  <c r="AU260" i="9" s="1"/>
  <c r="W259" i="9"/>
  <c r="AT259" i="9" s="1"/>
  <c r="W258" i="9"/>
  <c r="W257" i="9"/>
  <c r="AS257" i="9" s="1"/>
  <c r="W256" i="9"/>
  <c r="W255" i="9"/>
  <c r="W254" i="9"/>
  <c r="W253" i="9"/>
  <c r="W252" i="9"/>
  <c r="AU252" i="9" s="1"/>
  <c r="W251" i="9"/>
  <c r="AS251" i="9" s="1"/>
  <c r="W250" i="9"/>
  <c r="W249" i="9"/>
  <c r="AU249" i="9" s="1"/>
  <c r="W248" i="9"/>
  <c r="W247" i="9"/>
  <c r="W246" i="9"/>
  <c r="W245" i="9"/>
  <c r="W244" i="9"/>
  <c r="AU244" i="9" s="1"/>
  <c r="W243" i="9"/>
  <c r="W242" i="9"/>
  <c r="W241" i="9"/>
  <c r="W240" i="9"/>
  <c r="W239" i="9"/>
  <c r="W238" i="9"/>
  <c r="W237" i="9"/>
  <c r="W236" i="9"/>
  <c r="AU236" i="9" s="1"/>
  <c r="W235" i="9"/>
  <c r="AS235" i="9" s="1"/>
  <c r="W234" i="9"/>
  <c r="W233" i="9"/>
  <c r="AT233" i="9" s="1"/>
  <c r="W232" i="9"/>
  <c r="W231" i="9"/>
  <c r="W230" i="9"/>
  <c r="W229" i="9"/>
  <c r="W228" i="9"/>
  <c r="AT228" i="9" s="1"/>
  <c r="W227" i="9"/>
  <c r="W226" i="9"/>
  <c r="W225" i="9"/>
  <c r="AU225" i="9" s="1"/>
  <c r="W224" i="9"/>
  <c r="W223" i="9"/>
  <c r="AU223" i="9" s="1"/>
  <c r="W222" i="9"/>
  <c r="W221" i="9"/>
  <c r="W220" i="9"/>
  <c r="AT220" i="9" s="1"/>
  <c r="W219" i="9"/>
  <c r="W218" i="9"/>
  <c r="W217" i="9"/>
  <c r="W216" i="9"/>
  <c r="W215" i="9"/>
  <c r="AU215" i="9" s="1"/>
  <c r="W214" i="9"/>
  <c r="W213" i="9"/>
  <c r="W212" i="9"/>
  <c r="AT212" i="9" s="1"/>
  <c r="W211" i="9"/>
  <c r="W210" i="9"/>
  <c r="W209" i="9"/>
  <c r="AU209" i="9" s="1"/>
  <c r="W208" i="9"/>
  <c r="W207" i="9"/>
  <c r="W206" i="9"/>
  <c r="W205" i="9"/>
  <c r="W204" i="9"/>
  <c r="AT204" i="9" s="1"/>
  <c r="W203" i="9"/>
  <c r="W202" i="9"/>
  <c r="W201" i="9"/>
  <c r="AU201" i="9" s="1"/>
  <c r="W200" i="9"/>
  <c r="W199" i="9"/>
  <c r="AU199" i="9" s="1"/>
  <c r="W198" i="9"/>
  <c r="W197" i="9"/>
  <c r="W196" i="9"/>
  <c r="W195" i="9"/>
  <c r="AS195" i="9" s="1"/>
  <c r="W194" i="9"/>
  <c r="W193" i="9"/>
  <c r="AT193" i="9" s="1"/>
  <c r="W192" i="9"/>
  <c r="W191" i="9"/>
  <c r="AT191" i="9" s="1"/>
  <c r="W190" i="9"/>
  <c r="W189" i="9"/>
  <c r="W188" i="9"/>
  <c r="W187" i="9"/>
  <c r="W186" i="9"/>
  <c r="W185" i="9"/>
  <c r="AS185" i="9" s="1"/>
  <c r="W184" i="9"/>
  <c r="W183" i="9"/>
  <c r="AU183" i="9" s="1"/>
  <c r="W182" i="9"/>
  <c r="W181" i="9"/>
  <c r="W180" i="9"/>
  <c r="W179" i="9"/>
  <c r="W178" i="9"/>
  <c r="W177" i="9"/>
  <c r="AU177" i="9" s="1"/>
  <c r="W176" i="9"/>
  <c r="W175" i="9"/>
  <c r="AT175" i="9" s="1"/>
  <c r="W174" i="9"/>
  <c r="W173" i="9"/>
  <c r="W172" i="9"/>
  <c r="AU172" i="9" s="1"/>
  <c r="W171" i="9"/>
  <c r="AT171" i="9" s="1"/>
  <c r="W170" i="9"/>
  <c r="W169" i="9"/>
  <c r="AT169" i="9" s="1"/>
  <c r="W168" i="9"/>
  <c r="AU168" i="9" s="1"/>
  <c r="W167" i="9"/>
  <c r="W166" i="9"/>
  <c r="W165" i="9"/>
  <c r="W164" i="9"/>
  <c r="AS164" i="9" s="1"/>
  <c r="W163" i="9"/>
  <c r="W162" i="9"/>
  <c r="W161" i="9"/>
  <c r="AS161" i="9" s="1"/>
  <c r="W160" i="9"/>
  <c r="AT160" i="9" s="1"/>
  <c r="W159" i="9"/>
  <c r="W158" i="9"/>
  <c r="W157" i="9"/>
  <c r="W156" i="9"/>
  <c r="AT156" i="9" s="1"/>
  <c r="W155" i="9"/>
  <c r="W154" i="9"/>
  <c r="W153" i="9"/>
  <c r="AT153" i="9" s="1"/>
  <c r="W152" i="9"/>
  <c r="AT152" i="9" s="1"/>
  <c r="W151" i="9"/>
  <c r="AU151" i="9" s="1"/>
  <c r="W150" i="9"/>
  <c r="W149" i="9"/>
  <c r="W148" i="9"/>
  <c r="W147" i="9"/>
  <c r="W146" i="9"/>
  <c r="W145" i="9"/>
  <c r="AT145" i="9" s="1"/>
  <c r="W144" i="9"/>
  <c r="AT144" i="9" s="1"/>
  <c r="W143" i="9"/>
  <c r="W142" i="9"/>
  <c r="W141" i="9"/>
  <c r="W140" i="9"/>
  <c r="W139" i="9"/>
  <c r="W138" i="9"/>
  <c r="W137" i="9"/>
  <c r="AU137" i="9" s="1"/>
  <c r="W136" i="9"/>
  <c r="AT136" i="9" s="1"/>
  <c r="W135" i="9"/>
  <c r="W134" i="9"/>
  <c r="W133" i="9"/>
  <c r="W132" i="9"/>
  <c r="AT132" i="9" s="1"/>
  <c r="W131" i="9"/>
  <c r="W130" i="9"/>
  <c r="W129" i="9"/>
  <c r="AS129" i="9" s="1"/>
  <c r="W128" i="9"/>
  <c r="W127" i="9"/>
  <c r="W126" i="9"/>
  <c r="W125" i="9"/>
  <c r="W124" i="9"/>
  <c r="AT124" i="9" s="1"/>
  <c r="W123" i="9"/>
  <c r="W122" i="9"/>
  <c r="W121" i="9"/>
  <c r="AS121" i="9" s="1"/>
  <c r="W120" i="9"/>
  <c r="W119" i="9"/>
  <c r="AU119" i="9" s="1"/>
  <c r="W118" i="9"/>
  <c r="W117" i="9"/>
  <c r="W116" i="9"/>
  <c r="AS116" i="9" s="1"/>
  <c r="W115" i="9"/>
  <c r="W114" i="9"/>
  <c r="W113" i="9"/>
  <c r="AU113" i="9" s="1"/>
  <c r="W112" i="9"/>
  <c r="W111" i="9"/>
  <c r="W110" i="9"/>
  <c r="W109" i="9"/>
  <c r="W108" i="9"/>
  <c r="AS108" i="9" s="1"/>
  <c r="W107" i="9"/>
  <c r="AS107" i="9" s="1"/>
  <c r="W106" i="9"/>
  <c r="W105" i="9"/>
  <c r="AU105" i="9" s="1"/>
  <c r="W104" i="9"/>
  <c r="AT104" i="9" s="1"/>
  <c r="W103" i="9"/>
  <c r="AU103" i="9" s="1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AT88" i="9" s="1"/>
  <c r="W87" i="9"/>
  <c r="W86" i="9"/>
  <c r="W85" i="9"/>
  <c r="W84" i="9"/>
  <c r="W83" i="9"/>
  <c r="AC1" i="5"/>
  <c r="AC2" i="5" s="1"/>
  <c r="AC4" i="5" s="1"/>
  <c r="AB1" i="5"/>
  <c r="AB2" i="5" s="1"/>
  <c r="AA1" i="5"/>
  <c r="Z1" i="5"/>
  <c r="Z2" i="5" s="1"/>
  <c r="Y1" i="5"/>
  <c r="Y2" i="5" s="1"/>
  <c r="X1" i="5"/>
  <c r="X2" i="5" s="1"/>
  <c r="W1" i="5"/>
  <c r="V1" i="5"/>
  <c r="V2" i="5" s="1"/>
  <c r="U1" i="5"/>
  <c r="U2" i="5" s="1"/>
  <c r="T1" i="5"/>
  <c r="T2" i="5" s="1"/>
  <c r="S1" i="5"/>
  <c r="S2" i="5" s="1"/>
  <c r="R1" i="5"/>
  <c r="Q1" i="5"/>
  <c r="Q2" i="5" s="1"/>
  <c r="P1" i="5"/>
  <c r="P2" i="5" s="1"/>
  <c r="O1" i="5"/>
  <c r="N1" i="5"/>
  <c r="N2" i="5" s="1"/>
  <c r="M1" i="5"/>
  <c r="M2" i="5" s="1"/>
  <c r="L1" i="5"/>
  <c r="L2" i="5" s="1"/>
  <c r="K1" i="5"/>
  <c r="K2" i="5" s="1"/>
  <c r="J1" i="5"/>
  <c r="J2" i="5" s="1"/>
  <c r="I1" i="5"/>
  <c r="I2" i="5" s="1"/>
  <c r="H1" i="5"/>
  <c r="H2" i="5" s="1"/>
  <c r="G1" i="5"/>
  <c r="F1" i="5"/>
  <c r="F2" i="5" s="1"/>
  <c r="E1" i="5"/>
  <c r="E2" i="5" s="1"/>
  <c r="D1" i="5"/>
  <c r="D2" i="5" s="1"/>
  <c r="C1" i="5"/>
  <c r="C2" i="5" s="1"/>
  <c r="AC1" i="13"/>
  <c r="AC2" i="13" s="1"/>
  <c r="AB1" i="13"/>
  <c r="AB2" i="13" s="1"/>
  <c r="AA1" i="13"/>
  <c r="AA2" i="13" s="1"/>
  <c r="Z1" i="13"/>
  <c r="Y1" i="13"/>
  <c r="Y2" i="13" s="1"/>
  <c r="X1" i="13"/>
  <c r="X2" i="13" s="1"/>
  <c r="W1" i="13"/>
  <c r="W2" i="13" s="1"/>
  <c r="V1" i="13"/>
  <c r="V2" i="13" s="1"/>
  <c r="U1" i="13"/>
  <c r="T1" i="13"/>
  <c r="T2" i="13" s="1"/>
  <c r="S1" i="13"/>
  <c r="S2" i="13" s="1"/>
  <c r="R1" i="13"/>
  <c r="Q1" i="13"/>
  <c r="Q2" i="13" s="1"/>
  <c r="P1" i="13"/>
  <c r="P2" i="13" s="1"/>
  <c r="O1" i="13"/>
  <c r="O2" i="13" s="1"/>
  <c r="N1" i="13"/>
  <c r="N2" i="13" s="1"/>
  <c r="M1" i="13"/>
  <c r="L1" i="13"/>
  <c r="L2" i="13" s="1"/>
  <c r="K1" i="13"/>
  <c r="K2" i="13" s="1"/>
  <c r="J1" i="13"/>
  <c r="I1" i="13"/>
  <c r="I2" i="13" s="1"/>
  <c r="H1" i="13"/>
  <c r="H2" i="13" s="1"/>
  <c r="G1" i="13"/>
  <c r="G2" i="13" s="1"/>
  <c r="F1" i="13"/>
  <c r="F2" i="13" s="1"/>
  <c r="E1" i="13"/>
  <c r="D1" i="13"/>
  <c r="D2" i="13" s="1"/>
  <c r="C1" i="13"/>
  <c r="C2" i="13" s="1"/>
  <c r="I15" i="15"/>
  <c r="I13" i="15"/>
  <c r="AU189" i="9"/>
  <c r="AU181" i="9"/>
  <c r="AU149" i="9"/>
  <c r="AU109" i="9"/>
  <c r="AU495" i="9"/>
  <c r="AU479" i="9"/>
  <c r="AU477" i="9"/>
  <c r="AU475" i="9"/>
  <c r="AU471" i="9"/>
  <c r="AU469" i="9"/>
  <c r="AU467" i="9"/>
  <c r="AU463" i="9"/>
  <c r="AU461" i="9"/>
  <c r="AU459" i="9"/>
  <c r="AU455" i="9"/>
  <c r="AU438" i="9"/>
  <c r="AU434" i="9"/>
  <c r="AU432" i="9"/>
  <c r="AU430" i="9"/>
  <c r="AU426" i="9"/>
  <c r="AU424" i="9"/>
  <c r="AU422" i="9"/>
  <c r="AU418" i="9"/>
  <c r="AU416" i="9"/>
  <c r="AU407" i="9"/>
  <c r="AU405" i="9"/>
  <c r="AU403" i="9"/>
  <c r="AU399" i="9"/>
  <c r="AU397" i="9"/>
  <c r="AU395" i="9"/>
  <c r="AU393" i="9"/>
  <c r="AU391" i="9"/>
  <c r="AU389" i="9"/>
  <c r="AU387" i="9"/>
  <c r="AU383" i="9"/>
  <c r="AU381" i="9"/>
  <c r="AU379" i="9"/>
  <c r="AU377" i="9"/>
  <c r="AU375" i="9"/>
  <c r="AU373" i="9"/>
  <c r="AU371" i="9"/>
  <c r="AU367" i="9"/>
  <c r="AU365" i="9"/>
  <c r="AU363" i="9"/>
  <c r="AU361" i="9"/>
  <c r="AU359" i="9"/>
  <c r="AU357" i="9"/>
  <c r="AU355" i="9"/>
  <c r="AU345" i="9"/>
  <c r="AU197" i="9"/>
  <c r="AU173" i="9"/>
  <c r="AU165" i="9"/>
  <c r="AU157" i="9"/>
  <c r="AU141" i="9"/>
  <c r="AU133" i="9"/>
  <c r="AU125" i="9"/>
  <c r="AU117" i="9"/>
  <c r="AT111" i="9"/>
  <c r="AT121" i="9"/>
  <c r="AT135" i="9"/>
  <c r="AT151" i="9"/>
  <c r="AT164" i="9"/>
  <c r="AT183" i="9"/>
  <c r="AT201" i="9"/>
  <c r="AT205" i="9"/>
  <c r="AT211" i="9"/>
  <c r="AT229" i="9"/>
  <c r="AT243" i="9"/>
  <c r="AT251" i="9"/>
  <c r="AT269" i="9"/>
  <c r="AT273" i="9"/>
  <c r="AT277" i="9"/>
  <c r="AT285" i="9"/>
  <c r="AT293" i="9"/>
  <c r="AT303" i="9"/>
  <c r="AT307" i="9"/>
  <c r="AT311" i="9"/>
  <c r="AT319" i="9"/>
  <c r="AT323" i="9"/>
  <c r="AT327" i="9"/>
  <c r="AT335" i="9"/>
  <c r="AT339" i="9"/>
  <c r="AT344" i="9"/>
  <c r="AT349" i="9"/>
  <c r="AT350" i="9"/>
  <c r="AT409" i="9"/>
  <c r="AT414" i="9"/>
  <c r="AT445" i="9"/>
  <c r="AT483" i="9"/>
  <c r="AT489" i="9"/>
  <c r="AU500" i="9"/>
  <c r="AT103" i="9"/>
  <c r="AT122" i="9"/>
  <c r="AU138" i="9"/>
  <c r="AT159" i="9"/>
  <c r="AT167" i="9"/>
  <c r="AT180" i="9"/>
  <c r="AT199" i="9"/>
  <c r="AT215" i="9"/>
  <c r="AT219" i="9"/>
  <c r="AT231" i="9"/>
  <c r="AT237" i="9"/>
  <c r="AT245" i="9"/>
  <c r="AT253" i="9"/>
  <c r="AT261" i="9"/>
  <c r="AT265" i="9"/>
  <c r="AT107" i="9"/>
  <c r="AT112" i="9"/>
  <c r="AT117" i="9"/>
  <c r="AU118" i="9"/>
  <c r="AT123" i="9"/>
  <c r="AU128" i="9"/>
  <c r="AU129" i="9"/>
  <c r="AT133" i="9"/>
  <c r="AT134" i="9"/>
  <c r="AT139" i="9"/>
  <c r="AT149" i="9"/>
  <c r="AT155" i="9"/>
  <c r="AT165" i="9"/>
  <c r="AT166" i="9"/>
  <c r="AT176" i="9"/>
  <c r="AT181" i="9"/>
  <c r="AT182" i="9"/>
  <c r="AT187" i="9"/>
  <c r="AT192" i="9"/>
  <c r="AU193" i="9"/>
  <c r="AT197" i="9"/>
  <c r="AT198" i="9"/>
  <c r="AT203" i="9"/>
  <c r="AU205" i="9"/>
  <c r="AU211" i="9"/>
  <c r="AU213" i="9"/>
  <c r="AU217" i="9"/>
  <c r="AU219" i="9"/>
  <c r="AU221" i="9"/>
  <c r="AU227" i="9"/>
  <c r="AT343" i="9"/>
  <c r="AU349" i="9"/>
  <c r="AT355" i="9"/>
  <c r="AT357" i="9"/>
  <c r="AT359" i="9"/>
  <c r="AT363" i="9"/>
  <c r="AT365" i="9"/>
  <c r="AT367" i="9"/>
  <c r="AT371" i="9"/>
  <c r="AT373" i="9"/>
  <c r="AT375" i="9"/>
  <c r="AT379" i="9"/>
  <c r="AT381" i="9"/>
  <c r="AT383" i="9"/>
  <c r="AT387" i="9"/>
  <c r="AT389" i="9"/>
  <c r="AT391" i="9"/>
  <c r="AT395" i="9"/>
  <c r="AT397" i="9"/>
  <c r="AT399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13" i="9"/>
  <c r="AS453" i="9"/>
  <c r="AS489" i="9"/>
  <c r="AS105" i="9"/>
  <c r="AU111" i="9"/>
  <c r="AS113" i="9"/>
  <c r="AU127" i="9"/>
  <c r="AS137" i="9"/>
  <c r="AU143" i="9"/>
  <c r="AS145" i="9"/>
  <c r="AS153" i="9"/>
  <c r="AU159" i="9"/>
  <c r="AU175" i="9"/>
  <c r="AS177" i="9"/>
  <c r="AU191" i="9"/>
  <c r="AS193" i="9"/>
  <c r="AS201" i="9"/>
  <c r="AS205" i="9"/>
  <c r="AS207" i="9"/>
  <c r="AS211" i="9"/>
  <c r="AS213" i="9"/>
  <c r="AS215" i="9"/>
  <c r="AS217" i="9"/>
  <c r="AS219" i="9"/>
  <c r="AS221" i="9"/>
  <c r="AS223" i="9"/>
  <c r="AS227" i="9"/>
  <c r="AS229" i="9"/>
  <c r="AU233" i="9"/>
  <c r="AU237" i="9"/>
  <c r="AU241" i="9"/>
  <c r="AU245" i="9"/>
  <c r="AU253" i="9"/>
  <c r="AU257" i="9"/>
  <c r="AU261" i="9"/>
  <c r="AU265" i="9"/>
  <c r="AU269" i="9"/>
  <c r="AU273" i="9"/>
  <c r="AU277" i="9"/>
  <c r="AU285" i="9"/>
  <c r="AU289" i="9"/>
  <c r="AU293" i="9"/>
  <c r="AU297" i="9"/>
  <c r="AU301" i="9"/>
  <c r="AU305" i="9"/>
  <c r="AU309" i="9"/>
  <c r="AU317" i="9"/>
  <c r="AU321" i="9"/>
  <c r="AU325" i="9"/>
  <c r="AU329" i="9"/>
  <c r="AU333" i="9"/>
  <c r="AU337" i="9"/>
  <c r="AU343" i="9"/>
  <c r="AS355" i="9"/>
  <c r="AS357" i="9"/>
  <c r="AS361" i="9"/>
  <c r="AS363" i="9"/>
  <c r="AS365" i="9"/>
  <c r="AS371" i="9"/>
  <c r="AS373" i="9"/>
  <c r="AS377" i="9"/>
  <c r="AS379" i="9"/>
  <c r="AS381" i="9"/>
  <c r="AS385" i="9"/>
  <c r="AS387" i="9"/>
  <c r="AS389" i="9"/>
  <c r="AS395" i="9"/>
  <c r="AS397" i="9"/>
  <c r="AS403" i="9"/>
  <c r="AS405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61" i="9"/>
  <c r="AS265" i="9"/>
  <c r="AS269" i="9"/>
  <c r="AS273" i="9"/>
  <c r="AS277" i="9"/>
  <c r="AS281" i="9"/>
  <c r="AS285" i="9"/>
  <c r="AS293" i="9"/>
  <c r="AS297" i="9"/>
  <c r="AS301" i="9"/>
  <c r="AS305" i="9"/>
  <c r="AS309" i="9"/>
  <c r="AS313" i="9"/>
  <c r="AS317" i="9"/>
  <c r="AS325" i="9"/>
  <c r="AS329" i="9"/>
  <c r="AS333" i="9"/>
  <c r="AS337" i="9"/>
  <c r="AS442" i="9"/>
  <c r="AS446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40" i="9"/>
  <c r="AT146" i="9"/>
  <c r="AT150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S238" i="9"/>
  <c r="AU240" i="9"/>
  <c r="AS242" i="9"/>
  <c r="AS246" i="9"/>
  <c r="AU248" i="9"/>
  <c r="AS250" i="9"/>
  <c r="AS254" i="9"/>
  <c r="AU256" i="9"/>
  <c r="AS258" i="9"/>
  <c r="AS262" i="9"/>
  <c r="AU264" i="9"/>
  <c r="AS266" i="9"/>
  <c r="AS270" i="9"/>
  <c r="AU272" i="9"/>
  <c r="AS274" i="9"/>
  <c r="AS278" i="9"/>
  <c r="AU280" i="9"/>
  <c r="AS282" i="9"/>
  <c r="AS286" i="9"/>
  <c r="AU288" i="9"/>
  <c r="AS290" i="9"/>
  <c r="AS294" i="9"/>
  <c r="AU296" i="9"/>
  <c r="AS298" i="9"/>
  <c r="AS302" i="9"/>
  <c r="AU304" i="9"/>
  <c r="AS306" i="9"/>
  <c r="AS310" i="9"/>
  <c r="AU312" i="9"/>
  <c r="AS314" i="9"/>
  <c r="AS318" i="9"/>
  <c r="AU320" i="9"/>
  <c r="AS322" i="9"/>
  <c r="AS326" i="9"/>
  <c r="AU328" i="9"/>
  <c r="AS330" i="9"/>
  <c r="AS334" i="9"/>
  <c r="AU336" i="9"/>
  <c r="AS338" i="9"/>
  <c r="AU229" i="9"/>
  <c r="AT230" i="9"/>
  <c r="AT232" i="9"/>
  <c r="AT234" i="9"/>
  <c r="AT238" i="9"/>
  <c r="AT240" i="9"/>
  <c r="AT242" i="9"/>
  <c r="AT246" i="9"/>
  <c r="AT248" i="9"/>
  <c r="AT250" i="9"/>
  <c r="AT254" i="9"/>
  <c r="AT256" i="9"/>
  <c r="AT258" i="9"/>
  <c r="AT262" i="9"/>
  <c r="AT264" i="9"/>
  <c r="AT266" i="9"/>
  <c r="AT270" i="9"/>
  <c r="AT272" i="9"/>
  <c r="AT274" i="9"/>
  <c r="AT278" i="9"/>
  <c r="AT280" i="9"/>
  <c r="AT282" i="9"/>
  <c r="AT286" i="9"/>
  <c r="AT288" i="9"/>
  <c r="AT290" i="9"/>
  <c r="AT294" i="9"/>
  <c r="AT296" i="9"/>
  <c r="AT298" i="9"/>
  <c r="AT302" i="9"/>
  <c r="AT304" i="9"/>
  <c r="AT306" i="9"/>
  <c r="AT310" i="9"/>
  <c r="AT312" i="9"/>
  <c r="AT314" i="9"/>
  <c r="AT318" i="9"/>
  <c r="AT320" i="9"/>
  <c r="AT322" i="9"/>
  <c r="AT326" i="9"/>
  <c r="AT328" i="9"/>
  <c r="AT330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S419" i="9"/>
  <c r="AU421" i="9"/>
  <c r="AS423" i="9"/>
  <c r="AS427" i="9"/>
  <c r="AU429" i="9"/>
  <c r="AS431" i="9"/>
  <c r="AS435" i="9"/>
  <c r="AU437" i="9"/>
  <c r="AS439" i="9"/>
  <c r="AU408" i="9"/>
  <c r="AS410" i="9"/>
  <c r="AU412" i="9"/>
  <c r="AU414" i="9"/>
  <c r="AT415" i="9"/>
  <c r="AT419" i="9"/>
  <c r="AT421" i="9"/>
  <c r="AT423" i="9"/>
  <c r="AT425" i="9"/>
  <c r="AT427" i="9"/>
  <c r="AT429" i="9"/>
  <c r="AT431" i="9"/>
  <c r="AT435" i="9"/>
  <c r="AT437" i="9"/>
  <c r="AT439" i="9"/>
  <c r="AS450" i="9"/>
  <c r="AU452" i="9"/>
  <c r="AS454" i="9"/>
  <c r="AU443" i="9"/>
  <c r="AS445" i="9"/>
  <c r="AT446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116" i="9"/>
  <c r="AU132" i="9"/>
  <c r="AU146" i="9"/>
  <c r="AU156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91" i="9"/>
  <c r="AU502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35" i="9"/>
  <c r="AT241" i="9"/>
  <c r="AT257" i="9"/>
  <c r="AT263" i="9"/>
  <c r="AT297" i="9"/>
  <c r="AT109" i="9"/>
  <c r="AT110" i="9"/>
  <c r="AT115" i="9"/>
  <c r="AT120" i="9"/>
  <c r="AU121" i="9"/>
  <c r="AT125" i="9"/>
  <c r="AT126" i="9"/>
  <c r="AT131" i="9"/>
  <c r="AT141" i="9"/>
  <c r="AT147" i="9"/>
  <c r="AT157" i="9"/>
  <c r="AT163" i="9"/>
  <c r="AU169" i="9"/>
  <c r="AT173" i="9"/>
  <c r="AU174" i="9"/>
  <c r="AT179" i="9"/>
  <c r="AT184" i="9"/>
  <c r="AT189" i="9"/>
  <c r="AT190" i="9"/>
  <c r="AT195" i="9"/>
  <c r="AT20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7" i="9"/>
  <c r="AS451" i="9"/>
  <c r="AS483" i="9"/>
  <c r="AU489" i="9"/>
  <c r="AS491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18" i="9"/>
  <c r="AT130" i="9"/>
  <c r="AT138" i="9"/>
  <c r="AT142" i="9"/>
  <c r="AT148" i="9"/>
  <c r="AT154" i="9"/>
  <c r="AT168" i="9"/>
  <c r="AT178" i="9"/>
  <c r="AS104" i="9"/>
  <c r="AU106" i="9"/>
  <c r="AU110" i="9"/>
  <c r="AS112" i="9"/>
  <c r="AU114" i="9"/>
  <c r="AU120" i="9"/>
  <c r="AS122" i="9"/>
  <c r="AU124" i="9"/>
  <c r="AS126" i="9"/>
  <c r="AU130" i="9"/>
  <c r="AS132" i="9"/>
  <c r="AS134" i="9"/>
  <c r="AS138" i="9"/>
  <c r="AS140" i="9"/>
  <c r="AU142" i="9"/>
  <c r="AU148" i="9"/>
  <c r="AS150" i="9"/>
  <c r="AU152" i="9"/>
  <c r="AS154" i="9"/>
  <c r="AU158" i="9"/>
  <c r="AS160" i="9"/>
  <c r="AU162" i="9"/>
  <c r="AU166" i="9"/>
  <c r="AS168" i="9"/>
  <c r="AS170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6" i="9"/>
  <c r="AT208" i="9"/>
  <c r="AT210" i="9"/>
  <c r="AT214" i="9"/>
  <c r="AT216" i="9"/>
  <c r="AT218" i="9"/>
  <c r="AT222" i="9"/>
  <c r="AT224" i="9"/>
  <c r="AT226" i="9"/>
  <c r="AU230" i="9"/>
  <c r="AS232" i="9"/>
  <c r="AU234" i="9"/>
  <c r="AU238" i="9"/>
  <c r="AS240" i="9"/>
  <c r="AU242" i="9"/>
  <c r="AU246" i="9"/>
  <c r="AS248" i="9"/>
  <c r="AU250" i="9"/>
  <c r="AU254" i="9"/>
  <c r="AS256" i="9"/>
  <c r="AU258" i="9"/>
  <c r="AU262" i="9"/>
  <c r="AS264" i="9"/>
  <c r="AU266" i="9"/>
  <c r="AU270" i="9"/>
  <c r="AS272" i="9"/>
  <c r="AU274" i="9"/>
  <c r="AU278" i="9"/>
  <c r="AS280" i="9"/>
  <c r="AU282" i="9"/>
  <c r="AU286" i="9"/>
  <c r="AS288" i="9"/>
  <c r="AU290" i="9"/>
  <c r="AU294" i="9"/>
  <c r="AS296" i="9"/>
  <c r="AU298" i="9"/>
  <c r="AU302" i="9"/>
  <c r="AS304" i="9"/>
  <c r="AU306" i="9"/>
  <c r="AU310" i="9"/>
  <c r="AS312" i="9"/>
  <c r="AU314" i="9"/>
  <c r="AU318" i="9"/>
  <c r="AS320" i="9"/>
  <c r="AU322" i="9"/>
  <c r="AU326" i="9"/>
  <c r="AS328" i="9"/>
  <c r="AU330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S342" i="9"/>
  <c r="AU344" i="9"/>
  <c r="AS346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4" i="9"/>
  <c r="AS448" i="9"/>
  <c r="AU450" i="9"/>
  <c r="AU454" i="9"/>
  <c r="AT454" i="9"/>
  <c r="AS443" i="9"/>
  <c r="AU445" i="9"/>
  <c r="AS456" i="9"/>
  <c r="AU458" i="9"/>
  <c r="AU462" i="9"/>
  <c r="AS464" i="9"/>
  <c r="AU466" i="9"/>
  <c r="AU470" i="9"/>
  <c r="AS472" i="9"/>
  <c r="AU474" i="9"/>
  <c r="AU478" i="9"/>
  <c r="AT456" i="9"/>
  <c r="AT458" i="9"/>
  <c r="AT462" i="9"/>
  <c r="AT464" i="9"/>
  <c r="AT466" i="9"/>
  <c r="AT470" i="9"/>
  <c r="AT472" i="9"/>
  <c r="AT474" i="9"/>
  <c r="AT478" i="9"/>
  <c r="AS484" i="9"/>
  <c r="AS486" i="9"/>
  <c r="AS490" i="9"/>
  <c r="AU492" i="9"/>
  <c r="AS494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Z2" i="13"/>
  <c r="U2" i="13"/>
  <c r="R2" i="13"/>
  <c r="M2" i="13"/>
  <c r="J2" i="13"/>
  <c r="E2" i="13"/>
  <c r="AI2" i="9"/>
  <c r="AH2" i="9"/>
  <c r="AG2" i="9"/>
  <c r="AF2" i="9"/>
  <c r="AC2" i="9"/>
  <c r="A3" i="9"/>
  <c r="AA2" i="5"/>
  <c r="W2" i="5"/>
  <c r="R2" i="5"/>
  <c r="O2" i="5"/>
  <c r="G2" i="5"/>
  <c r="X103" i="9"/>
  <c r="X275" i="9"/>
  <c r="X443" i="9"/>
  <c r="X218" i="9"/>
  <c r="X390" i="9"/>
  <c r="X157" i="9"/>
  <c r="X329" i="9"/>
  <c r="X441" i="9"/>
  <c r="X124" i="9"/>
  <c r="X212" i="9"/>
  <c r="X296" i="9"/>
  <c r="X380" i="9"/>
  <c r="X468" i="9"/>
  <c r="AU93" i="9" l="1"/>
  <c r="AU481" i="9"/>
  <c r="AU185" i="9"/>
  <c r="AU153" i="9"/>
  <c r="AT249" i="9"/>
  <c r="AT113" i="9"/>
  <c r="AT129" i="9"/>
  <c r="AS401" i="9"/>
  <c r="AS497" i="9"/>
  <c r="AT401" i="9"/>
  <c r="AT385" i="9"/>
  <c r="AT369" i="9"/>
  <c r="AT353" i="9"/>
  <c r="AU161" i="9"/>
  <c r="AT177" i="9"/>
  <c r="AT105" i="9"/>
  <c r="AU441" i="9"/>
  <c r="AS449" i="9"/>
  <c r="AT497" i="9"/>
  <c r="AS353" i="9"/>
  <c r="AS225" i="9"/>
  <c r="AS209" i="9"/>
  <c r="AT289" i="9"/>
  <c r="AT161" i="9"/>
  <c r="AU369" i="9"/>
  <c r="AT225" i="9"/>
  <c r="AT321" i="9"/>
  <c r="AT433" i="9"/>
  <c r="AT417" i="9"/>
  <c r="AS393" i="9"/>
  <c r="AU281" i="9"/>
  <c r="AS169" i="9"/>
  <c r="AU145" i="9"/>
  <c r="AU88" i="9"/>
  <c r="AT481" i="9"/>
  <c r="AT92" i="9"/>
  <c r="X63" i="9"/>
  <c r="AT476" i="9"/>
  <c r="AT468" i="9"/>
  <c r="AT460" i="9"/>
  <c r="AU348" i="9"/>
  <c r="AU340" i="9"/>
  <c r="AS332" i="9"/>
  <c r="AS324" i="9"/>
  <c r="AS316" i="9"/>
  <c r="AS308" i="9"/>
  <c r="AS300" i="9"/>
  <c r="AS292" i="9"/>
  <c r="AS284" i="9"/>
  <c r="AS276" i="9"/>
  <c r="AS268" i="9"/>
  <c r="AS260" i="9"/>
  <c r="AS252" i="9"/>
  <c r="AS244" i="9"/>
  <c r="AS236" i="9"/>
  <c r="AS144" i="9"/>
  <c r="AU136" i="9"/>
  <c r="AS444" i="9"/>
  <c r="AT448" i="9"/>
  <c r="AT332" i="9"/>
  <c r="AT324" i="9"/>
  <c r="AT316" i="9"/>
  <c r="AT308" i="9"/>
  <c r="AT300" i="9"/>
  <c r="AT292" i="9"/>
  <c r="AT284" i="9"/>
  <c r="AT276" i="9"/>
  <c r="AT268" i="9"/>
  <c r="AT260" i="9"/>
  <c r="AT252" i="9"/>
  <c r="AT244" i="9"/>
  <c r="AT236" i="9"/>
  <c r="AT99" i="9"/>
  <c r="AS135" i="9"/>
  <c r="AU135" i="9"/>
  <c r="AS167" i="9"/>
  <c r="AU167" i="9"/>
  <c r="AT207" i="9"/>
  <c r="AU207" i="9"/>
  <c r="AT299" i="9"/>
  <c r="AS299" i="9"/>
  <c r="AT315" i="9"/>
  <c r="AS315" i="9"/>
  <c r="AT331" i="9"/>
  <c r="AS331" i="9"/>
  <c r="AU85" i="9"/>
  <c r="X123" i="9"/>
  <c r="AT97" i="9"/>
  <c r="AS88" i="9"/>
  <c r="AT87" i="9"/>
  <c r="AT95" i="9"/>
  <c r="AT89" i="9"/>
  <c r="X88" i="9"/>
  <c r="AU68" i="9"/>
  <c r="AU96" i="9"/>
  <c r="AU87" i="9"/>
  <c r="AT96" i="9"/>
  <c r="AS89" i="9"/>
  <c r="AT102" i="9"/>
  <c r="AU84" i="9"/>
  <c r="AU94" i="9"/>
  <c r="AT100" i="9"/>
  <c r="AU89" i="9"/>
  <c r="AU99" i="9"/>
  <c r="AS94" i="9"/>
  <c r="AS102" i="9"/>
  <c r="AU101" i="9"/>
  <c r="AS87" i="9"/>
  <c r="AT101" i="9"/>
  <c r="AS97" i="9"/>
  <c r="AS99" i="9"/>
  <c r="AU90" i="9"/>
  <c r="AU98" i="9"/>
  <c r="AU86" i="9"/>
  <c r="AT98" i="9"/>
  <c r="AT94" i="9"/>
  <c r="AU91" i="9"/>
  <c r="AS90" i="9"/>
  <c r="AS98" i="9"/>
  <c r="AT91" i="9"/>
  <c r="AS92" i="9"/>
  <c r="AT93" i="9"/>
  <c r="AS93" i="9"/>
  <c r="AU100" i="9"/>
  <c r="AU102" i="9"/>
  <c r="AS95" i="9"/>
  <c r="AS91" i="9"/>
  <c r="AS100" i="9"/>
  <c r="AU92" i="9"/>
  <c r="AT90" i="9"/>
  <c r="X81" i="9"/>
  <c r="AU80" i="9"/>
  <c r="X10" i="9"/>
  <c r="X26" i="9"/>
  <c r="AU46" i="9"/>
  <c r="X66" i="9"/>
  <c r="AU70" i="9"/>
  <c r="X74" i="9"/>
  <c r="X78" i="9"/>
  <c r="AU82" i="9"/>
  <c r="AS96" i="9"/>
  <c r="AU95" i="9"/>
  <c r="AU97" i="9"/>
  <c r="X13" i="9"/>
  <c r="AU65" i="9"/>
  <c r="AU69" i="9"/>
  <c r="AU81" i="9"/>
  <c r="AU83" i="9"/>
  <c r="AU30" i="9"/>
  <c r="X231" i="9"/>
  <c r="X147" i="9"/>
  <c r="X61" i="9"/>
  <c r="X102" i="9"/>
  <c r="X360" i="9"/>
  <c r="X188" i="9"/>
  <c r="X413" i="9"/>
  <c r="X117" i="9"/>
  <c r="X174" i="9"/>
  <c r="X403" i="9"/>
  <c r="X45" i="9"/>
  <c r="X38" i="9"/>
  <c r="X93" i="9"/>
  <c r="X87" i="9"/>
  <c r="X424" i="9"/>
  <c r="X340" i="9"/>
  <c r="X252" i="9"/>
  <c r="X168" i="9"/>
  <c r="X485" i="9"/>
  <c r="X381" i="9"/>
  <c r="X245" i="9"/>
  <c r="X474" i="9"/>
  <c r="X302" i="9"/>
  <c r="X134" i="9"/>
  <c r="X359" i="9"/>
  <c r="X187" i="9"/>
  <c r="X62" i="9"/>
  <c r="X100" i="9"/>
  <c r="X444" i="9"/>
  <c r="X276" i="9"/>
  <c r="X104" i="9"/>
  <c r="X285" i="9"/>
  <c r="X346" i="9"/>
  <c r="X29" i="9"/>
  <c r="X18" i="9"/>
  <c r="X99" i="9"/>
  <c r="X488" i="9"/>
  <c r="X404" i="9"/>
  <c r="X316" i="9"/>
  <c r="X232" i="9"/>
  <c r="X148" i="9"/>
  <c r="X461" i="9"/>
  <c r="X357" i="9"/>
  <c r="X201" i="9"/>
  <c r="X430" i="9"/>
  <c r="X262" i="9"/>
  <c r="X487" i="9"/>
  <c r="X315" i="9"/>
  <c r="X80" i="9"/>
  <c r="X77" i="9"/>
  <c r="X57" i="9"/>
  <c r="X41" i="9"/>
  <c r="X25" i="9"/>
  <c r="X9" i="9"/>
  <c r="X54" i="9"/>
  <c r="X34" i="9"/>
  <c r="X14" i="9"/>
  <c r="X55" i="9"/>
  <c r="X92" i="9"/>
  <c r="X85" i="9"/>
  <c r="X91" i="9"/>
  <c r="Y101" i="9"/>
  <c r="X94" i="9"/>
  <c r="X500" i="9"/>
  <c r="X484" i="9"/>
  <c r="X460" i="9"/>
  <c r="X440" i="9"/>
  <c r="X420" i="9"/>
  <c r="X396" i="9"/>
  <c r="X376" i="9"/>
  <c r="X356" i="9"/>
  <c r="X332" i="9"/>
  <c r="X312" i="9"/>
  <c r="X292" i="9"/>
  <c r="X268" i="9"/>
  <c r="X248" i="9"/>
  <c r="X228" i="9"/>
  <c r="X204" i="9"/>
  <c r="X184" i="9"/>
  <c r="X164" i="9"/>
  <c r="X140" i="9"/>
  <c r="X120" i="9"/>
  <c r="X501" i="9"/>
  <c r="X477" i="9"/>
  <c r="X457" i="9"/>
  <c r="X437" i="9"/>
  <c r="X405" i="9"/>
  <c r="X377" i="9"/>
  <c r="X349" i="9"/>
  <c r="X313" i="9"/>
  <c r="X269" i="9"/>
  <c r="X229" i="9"/>
  <c r="X185" i="9"/>
  <c r="X141" i="9"/>
  <c r="X502" i="9"/>
  <c r="X458" i="9"/>
  <c r="X414" i="9"/>
  <c r="X374" i="9"/>
  <c r="X330" i="9"/>
  <c r="X286" i="9"/>
  <c r="X246" i="9"/>
  <c r="X202" i="9"/>
  <c r="X158" i="9"/>
  <c r="X118" i="9"/>
  <c r="X471" i="9"/>
  <c r="X427" i="9"/>
  <c r="X387" i="9"/>
  <c r="X343" i="9"/>
  <c r="X299" i="9"/>
  <c r="X259" i="9"/>
  <c r="X215" i="9"/>
  <c r="X171" i="9"/>
  <c r="X131" i="9"/>
  <c r="X52" i="9"/>
  <c r="X69" i="9"/>
  <c r="X53" i="9"/>
  <c r="X37" i="9"/>
  <c r="X21" i="9"/>
  <c r="X5" i="9"/>
  <c r="X50" i="9"/>
  <c r="X30" i="9"/>
  <c r="X6" i="9"/>
  <c r="X31" i="9"/>
  <c r="X84" i="9"/>
  <c r="X98" i="9"/>
  <c r="X83" i="9"/>
  <c r="X97" i="9"/>
  <c r="X86" i="9"/>
  <c r="X496" i="9"/>
  <c r="X476" i="9"/>
  <c r="X456" i="9"/>
  <c r="X436" i="9"/>
  <c r="X412" i="9"/>
  <c r="X392" i="9"/>
  <c r="X372" i="9"/>
  <c r="X348" i="9"/>
  <c r="X328" i="9"/>
  <c r="X308" i="9"/>
  <c r="X284" i="9"/>
  <c r="X264" i="9"/>
  <c r="X244" i="9"/>
  <c r="X220" i="9"/>
  <c r="X200" i="9"/>
  <c r="X180" i="9"/>
  <c r="X156" i="9"/>
  <c r="X136" i="9"/>
  <c r="X116" i="9"/>
  <c r="X493" i="9"/>
  <c r="X473" i="9"/>
  <c r="X453" i="9"/>
  <c r="X425" i="9"/>
  <c r="X397" i="9"/>
  <c r="X373" i="9"/>
  <c r="X341" i="9"/>
  <c r="X309" i="9"/>
  <c r="X265" i="9"/>
  <c r="X221" i="9"/>
  <c r="X181" i="9"/>
  <c r="X137" i="9"/>
  <c r="X494" i="9"/>
  <c r="X454" i="9"/>
  <c r="X410" i="9"/>
  <c r="X366" i="9"/>
  <c r="X326" i="9"/>
  <c r="X282" i="9"/>
  <c r="X238" i="9"/>
  <c r="X198" i="9"/>
  <c r="X154" i="9"/>
  <c r="X110" i="9"/>
  <c r="X467" i="9"/>
  <c r="X423" i="9"/>
  <c r="X379" i="9"/>
  <c r="X339" i="9"/>
  <c r="X295" i="9"/>
  <c r="X251" i="9"/>
  <c r="X211" i="9"/>
  <c r="X167" i="9"/>
  <c r="X111" i="9"/>
  <c r="X127" i="9"/>
  <c r="X143" i="9"/>
  <c r="X159" i="9"/>
  <c r="X175" i="9"/>
  <c r="X191" i="9"/>
  <c r="X207" i="9"/>
  <c r="X223" i="9"/>
  <c r="X239" i="9"/>
  <c r="X255" i="9"/>
  <c r="X271" i="9"/>
  <c r="X287" i="9"/>
  <c r="X303" i="9"/>
  <c r="X319" i="9"/>
  <c r="X335" i="9"/>
  <c r="X351" i="9"/>
  <c r="X367" i="9"/>
  <c r="X383" i="9"/>
  <c r="X399" i="9"/>
  <c r="X415" i="9"/>
  <c r="X431" i="9"/>
  <c r="X447" i="9"/>
  <c r="X463" i="9"/>
  <c r="X479" i="9"/>
  <c r="X495" i="9"/>
  <c r="X114" i="9"/>
  <c r="X130" i="9"/>
  <c r="X146" i="9"/>
  <c r="X162" i="9"/>
  <c r="X178" i="9"/>
  <c r="X194" i="9"/>
  <c r="X210" i="9"/>
  <c r="X226" i="9"/>
  <c r="X242" i="9"/>
  <c r="X258" i="9"/>
  <c r="X274" i="9"/>
  <c r="X290" i="9"/>
  <c r="X306" i="9"/>
  <c r="X322" i="9"/>
  <c r="X338" i="9"/>
  <c r="X354" i="9"/>
  <c r="X370" i="9"/>
  <c r="X386" i="9"/>
  <c r="X402" i="9"/>
  <c r="X418" i="9"/>
  <c r="X434" i="9"/>
  <c r="X450" i="9"/>
  <c r="X466" i="9"/>
  <c r="X482" i="9"/>
  <c r="X498" i="9"/>
  <c r="X113" i="9"/>
  <c r="X129" i="9"/>
  <c r="X145" i="9"/>
  <c r="X161" i="9"/>
  <c r="X177" i="9"/>
  <c r="X193" i="9"/>
  <c r="X209" i="9"/>
  <c r="X225" i="9"/>
  <c r="X241" i="9"/>
  <c r="X257" i="9"/>
  <c r="X273" i="9"/>
  <c r="X289" i="9"/>
  <c r="X305" i="9"/>
  <c r="X321" i="9"/>
  <c r="X337" i="9"/>
  <c r="X353" i="9"/>
  <c r="X369" i="9"/>
  <c r="X385" i="9"/>
  <c r="X401" i="9"/>
  <c r="X417" i="9"/>
  <c r="X433" i="9"/>
  <c r="X115" i="9"/>
  <c r="X135" i="9"/>
  <c r="X155" i="9"/>
  <c r="X179" i="9"/>
  <c r="X199" i="9"/>
  <c r="X219" i="9"/>
  <c r="X243" i="9"/>
  <c r="X263" i="9"/>
  <c r="X283" i="9"/>
  <c r="X307" i="9"/>
  <c r="X327" i="9"/>
  <c r="X347" i="9"/>
  <c r="X371" i="9"/>
  <c r="X391" i="9"/>
  <c r="X411" i="9"/>
  <c r="X435" i="9"/>
  <c r="X455" i="9"/>
  <c r="X475" i="9"/>
  <c r="X499" i="9"/>
  <c r="X122" i="9"/>
  <c r="X142" i="9"/>
  <c r="X166" i="9"/>
  <c r="X186" i="9"/>
  <c r="X206" i="9"/>
  <c r="X230" i="9"/>
  <c r="X250" i="9"/>
  <c r="X270" i="9"/>
  <c r="X294" i="9"/>
  <c r="X314" i="9"/>
  <c r="X334" i="9"/>
  <c r="X358" i="9"/>
  <c r="X378" i="9"/>
  <c r="X398" i="9"/>
  <c r="X422" i="9"/>
  <c r="X442" i="9"/>
  <c r="X462" i="9"/>
  <c r="X486" i="9"/>
  <c r="X105" i="9"/>
  <c r="X125" i="9"/>
  <c r="X149" i="9"/>
  <c r="X169" i="9"/>
  <c r="X189" i="9"/>
  <c r="X213" i="9"/>
  <c r="X233" i="9"/>
  <c r="X253" i="9"/>
  <c r="X277" i="9"/>
  <c r="X297" i="9"/>
  <c r="X317" i="9"/>
  <c r="X119" i="9"/>
  <c r="X139" i="9"/>
  <c r="X163" i="9"/>
  <c r="X183" i="9"/>
  <c r="X203" i="9"/>
  <c r="X227" i="9"/>
  <c r="X247" i="9"/>
  <c r="X267" i="9"/>
  <c r="X291" i="9"/>
  <c r="X311" i="9"/>
  <c r="X331" i="9"/>
  <c r="X355" i="9"/>
  <c r="X375" i="9"/>
  <c r="X395" i="9"/>
  <c r="X419" i="9"/>
  <c r="X439" i="9"/>
  <c r="X459" i="9"/>
  <c r="X483" i="9"/>
  <c r="X106" i="9"/>
  <c r="X126" i="9"/>
  <c r="X150" i="9"/>
  <c r="X170" i="9"/>
  <c r="X190" i="9"/>
  <c r="X214" i="9"/>
  <c r="X234" i="9"/>
  <c r="X254" i="9"/>
  <c r="X278" i="9"/>
  <c r="X298" i="9"/>
  <c r="X318" i="9"/>
  <c r="X342" i="9"/>
  <c r="X362" i="9"/>
  <c r="X382" i="9"/>
  <c r="X406" i="9"/>
  <c r="X426" i="9"/>
  <c r="X446" i="9"/>
  <c r="X470" i="9"/>
  <c r="X490" i="9"/>
  <c r="X109" i="9"/>
  <c r="X133" i="9"/>
  <c r="X153" i="9"/>
  <c r="X173" i="9"/>
  <c r="X197" i="9"/>
  <c r="X217" i="9"/>
  <c r="X237" i="9"/>
  <c r="X261" i="9"/>
  <c r="X281" i="9"/>
  <c r="X301" i="9"/>
  <c r="X325" i="9"/>
  <c r="X345" i="9"/>
  <c r="X365" i="9"/>
  <c r="X389" i="9"/>
  <c r="X409" i="9"/>
  <c r="X429" i="9"/>
  <c r="X449" i="9"/>
  <c r="X465" i="9"/>
  <c r="X481" i="9"/>
  <c r="X497" i="9"/>
  <c r="X112" i="9"/>
  <c r="X128" i="9"/>
  <c r="X144" i="9"/>
  <c r="X160" i="9"/>
  <c r="X176" i="9"/>
  <c r="X192" i="9"/>
  <c r="X208" i="9"/>
  <c r="X224" i="9"/>
  <c r="X240" i="9"/>
  <c r="X256" i="9"/>
  <c r="X272" i="9"/>
  <c r="X288" i="9"/>
  <c r="X304" i="9"/>
  <c r="X320" i="9"/>
  <c r="X336" i="9"/>
  <c r="X352" i="9"/>
  <c r="X368" i="9"/>
  <c r="X384" i="9"/>
  <c r="X400" i="9"/>
  <c r="X416" i="9"/>
  <c r="X432" i="9"/>
  <c r="X448" i="9"/>
  <c r="X464" i="9"/>
  <c r="X480" i="9"/>
  <c r="X36" i="9"/>
  <c r="X65" i="9"/>
  <c r="X49" i="9"/>
  <c r="X33" i="9"/>
  <c r="X17" i="9"/>
  <c r="X82" i="9"/>
  <c r="X46" i="9"/>
  <c r="X22" i="9"/>
  <c r="X75" i="9"/>
  <c r="X23" i="9"/>
  <c r="X101" i="9"/>
  <c r="X90" i="9"/>
  <c r="X96" i="9"/>
  <c r="X89" i="9"/>
  <c r="X95" i="9"/>
  <c r="X492" i="9"/>
  <c r="X472" i="9"/>
  <c r="X452" i="9"/>
  <c r="X428" i="9"/>
  <c r="X408" i="9"/>
  <c r="X388" i="9"/>
  <c r="X364" i="9"/>
  <c r="X344" i="9"/>
  <c r="X324" i="9"/>
  <c r="X300" i="9"/>
  <c r="X280" i="9"/>
  <c r="X260" i="9"/>
  <c r="X236" i="9"/>
  <c r="X216" i="9"/>
  <c r="X196" i="9"/>
  <c r="X172" i="9"/>
  <c r="X152" i="9"/>
  <c r="X132" i="9"/>
  <c r="X108" i="9"/>
  <c r="X489" i="9"/>
  <c r="X469" i="9"/>
  <c r="X445" i="9"/>
  <c r="X421" i="9"/>
  <c r="X393" i="9"/>
  <c r="X361" i="9"/>
  <c r="X333" i="9"/>
  <c r="X293" i="9"/>
  <c r="X249" i="9"/>
  <c r="X205" i="9"/>
  <c r="X165" i="9"/>
  <c r="X121" i="9"/>
  <c r="X478" i="9"/>
  <c r="X438" i="9"/>
  <c r="X394" i="9"/>
  <c r="X350" i="9"/>
  <c r="X310" i="9"/>
  <c r="X266" i="9"/>
  <c r="X222" i="9"/>
  <c r="X182" i="9"/>
  <c r="X138" i="9"/>
  <c r="X491" i="9"/>
  <c r="X451" i="9"/>
  <c r="X407" i="9"/>
  <c r="X363" i="9"/>
  <c r="X323" i="9"/>
  <c r="X279" i="9"/>
  <c r="X235" i="9"/>
  <c r="X195" i="9"/>
  <c r="X151" i="9"/>
  <c r="X107" i="9"/>
  <c r="X73" i="9"/>
  <c r="X7" i="9"/>
  <c r="X67" i="9"/>
  <c r="X71" i="9"/>
  <c r="X79" i="9"/>
  <c r="X4" i="9"/>
  <c r="X8" i="9"/>
  <c r="X16" i="9"/>
  <c r="X20" i="9"/>
  <c r="X24" i="9"/>
  <c r="X32" i="9"/>
  <c r="X40" i="9"/>
  <c r="X44" i="9"/>
  <c r="X48" i="9"/>
  <c r="X56" i="9"/>
  <c r="X60" i="9"/>
  <c r="X64" i="9"/>
  <c r="X72" i="9"/>
  <c r="X76" i="9"/>
  <c r="X70" i="9"/>
  <c r="AU42" i="9"/>
  <c r="X42" i="9"/>
  <c r="Y42" i="9"/>
  <c r="AU58" i="9"/>
  <c r="X58" i="9"/>
  <c r="AU6" i="9"/>
  <c r="AU10" i="9"/>
  <c r="AU14" i="9"/>
  <c r="AU62" i="9"/>
  <c r="AU66" i="9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AA80" i="9"/>
  <c r="AA86" i="9"/>
  <c r="AB86" i="9"/>
  <c r="Z98" i="9"/>
  <c r="AB178" i="9"/>
  <c r="AB216" i="9"/>
  <c r="AA16" i="9"/>
  <c r="Y65" i="9"/>
  <c r="Z75" i="9"/>
  <c r="AB40" i="9"/>
  <c r="Y78" i="9"/>
  <c r="AB39" i="9"/>
  <c r="AB330" i="9"/>
  <c r="Z62" i="9"/>
  <c r="Y14" i="9"/>
  <c r="AB364" i="9"/>
  <c r="Z322" i="9"/>
  <c r="Z34" i="9"/>
  <c r="AB20" i="9"/>
  <c r="Y56" i="9"/>
  <c r="AB88" i="9"/>
  <c r="AB99" i="9"/>
  <c r="AB84" i="9"/>
  <c r="Z400" i="9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AB72" i="9"/>
  <c r="AB52" i="9"/>
  <c r="AB8" i="9"/>
  <c r="Y33" i="9"/>
  <c r="AA48" i="9"/>
  <c r="AB280" i="9"/>
  <c r="Z194" i="9"/>
  <c r="AA253" i="9"/>
  <c r="Y245" i="9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Y26" i="9"/>
  <c r="AB79" i="9"/>
  <c r="Y69" i="9"/>
  <c r="Y49" i="9"/>
  <c r="AA64" i="9"/>
  <c r="Y67" i="9"/>
  <c r="Y35" i="9"/>
  <c r="AB428" i="9"/>
  <c r="Y223" i="9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AB4" i="5"/>
  <c r="AB18" i="5"/>
  <c r="AB22" i="5" s="1"/>
  <c r="AB19" i="5"/>
  <c r="AB23" i="5" s="1"/>
  <c r="AB16" i="5"/>
  <c r="AB20" i="5" s="1"/>
  <c r="AB17" i="5" a="1"/>
  <c r="AB17" i="5" s="1"/>
  <c r="AB21" i="5" s="1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AC9" i="13"/>
  <c r="AC7" i="13"/>
  <c r="AC5" i="13"/>
  <c r="AC10" i="13"/>
  <c r="AC6" i="13"/>
  <c r="AC8" i="13"/>
  <c r="AU78" i="9"/>
  <c r="AU74" i="9"/>
  <c r="AS85" i="9"/>
  <c r="AS83" i="9"/>
  <c r="AS86" i="9"/>
  <c r="E20" i="13" l="1"/>
  <c r="C15" i="13"/>
  <c r="N16" i="13"/>
  <c r="G14" i="5"/>
  <c r="E21" i="13"/>
  <c r="AC105" i="13"/>
  <c r="T12" i="13"/>
  <c r="V14" i="5"/>
  <c r="E12" i="13"/>
  <c r="D13" i="13"/>
  <c r="Y21" i="13"/>
  <c r="AA104" i="13"/>
  <c r="E15" i="13"/>
  <c r="C20" i="13"/>
  <c r="M21" i="13"/>
  <c r="J12" i="5"/>
  <c r="Y114" i="13"/>
  <c r="AB79" i="13"/>
  <c r="AC11" i="5"/>
  <c r="T20" i="13"/>
  <c r="S16" i="13"/>
  <c r="T15" i="5"/>
  <c r="AA12" i="5"/>
  <c r="U19" i="13"/>
  <c r="AB96" i="13"/>
  <c r="Q14" i="5"/>
  <c r="R11" i="5"/>
  <c r="V19" i="13"/>
  <c r="O15" i="13"/>
  <c r="X15" i="13"/>
  <c r="AC13" i="5"/>
  <c r="D11" i="5"/>
  <c r="G15" i="5"/>
  <c r="R13" i="13"/>
  <c r="AC14" i="5"/>
  <c r="AC19" i="13"/>
  <c r="V21" i="13"/>
  <c r="G16" i="13"/>
  <c r="Y20" i="13"/>
  <c r="J13" i="13"/>
  <c r="W18" i="13"/>
  <c r="AC77" i="13"/>
  <c r="AC67" i="13"/>
  <c r="AB92" i="13"/>
  <c r="A4" i="5"/>
  <c r="AB7" i="5"/>
  <c r="A9" i="5"/>
  <c r="AC121" i="13"/>
  <c r="O118" i="13"/>
  <c r="L111" i="13"/>
  <c r="E121" i="13"/>
  <c r="C110" i="13"/>
  <c r="S117" i="13"/>
  <c r="J109" i="13"/>
  <c r="H110" i="13"/>
  <c r="AB121" i="13"/>
  <c r="W104" i="13"/>
  <c r="U121" i="13"/>
  <c r="Y98" i="13"/>
  <c r="M8" i="9"/>
  <c r="V98" i="13"/>
  <c r="AB82" i="13"/>
  <c r="K111" i="13"/>
  <c r="J107" i="13"/>
  <c r="V102" i="13"/>
  <c r="W99" i="13"/>
  <c r="Y104" i="13"/>
  <c r="P17" i="13"/>
  <c r="X13" i="13"/>
  <c r="Q11" i="5"/>
  <c r="C13" i="13"/>
  <c r="S12" i="13"/>
  <c r="AA18" i="13"/>
  <c r="T13" i="5"/>
  <c r="I19" i="13"/>
  <c r="Q18" i="13"/>
  <c r="Y19" i="13"/>
  <c r="N12" i="5"/>
  <c r="J17" i="13"/>
  <c r="V17" i="13"/>
  <c r="Z12" i="13"/>
  <c r="O11" i="5"/>
  <c r="AA13" i="5"/>
  <c r="V13" i="5"/>
  <c r="R13" i="5"/>
  <c r="Y16" i="13"/>
  <c r="X15" i="5"/>
  <c r="F11" i="5"/>
  <c r="F18" i="13"/>
  <c r="Z20" i="13"/>
  <c r="J16" i="13"/>
  <c r="U16" i="13"/>
  <c r="O20" i="13"/>
  <c r="F13" i="13"/>
  <c r="O21" i="13"/>
  <c r="D14" i="13"/>
  <c r="L14" i="5"/>
  <c r="X14" i="5"/>
  <c r="Q15" i="5"/>
  <c r="AB17" i="13"/>
  <c r="F21" i="13"/>
  <c r="W101" i="13"/>
  <c r="R121" i="13"/>
  <c r="U99" i="13"/>
  <c r="X110" i="13"/>
  <c r="C114" i="13"/>
  <c r="U120" i="13"/>
  <c r="T108" i="13"/>
  <c r="K119" i="13"/>
  <c r="Z120" i="13"/>
  <c r="AB73" i="13"/>
  <c r="Y103" i="13"/>
  <c r="AC118" i="13"/>
  <c r="X115" i="13"/>
  <c r="P14" i="13"/>
  <c r="AB13" i="13"/>
  <c r="G15" i="13"/>
  <c r="S18" i="13"/>
  <c r="X12" i="5"/>
  <c r="I14" i="13"/>
  <c r="AC106" i="13"/>
  <c r="O119" i="13"/>
  <c r="H113" i="13"/>
  <c r="L101" i="13"/>
  <c r="AB85" i="13"/>
  <c r="V121" i="13"/>
  <c r="L98" i="13"/>
  <c r="AB62" i="13"/>
  <c r="P13" i="5"/>
  <c r="J15" i="5"/>
  <c r="U13" i="5"/>
  <c r="AA14" i="13"/>
  <c r="Q12" i="13"/>
  <c r="P21" i="13"/>
  <c r="AA15" i="13"/>
  <c r="AB14" i="5"/>
  <c r="J14" i="5"/>
  <c r="W21" i="13"/>
  <c r="C21" i="13"/>
  <c r="N21" i="13"/>
  <c r="O16" i="13"/>
  <c r="C16" i="13"/>
  <c r="G21" i="13"/>
  <c r="AA16" i="13"/>
  <c r="R12" i="5"/>
  <c r="P15" i="5"/>
  <c r="G7" i="9"/>
  <c r="M7" i="9"/>
  <c r="D13" i="5"/>
  <c r="W11" i="5"/>
  <c r="G12" i="5"/>
  <c r="V14" i="13"/>
  <c r="Z12" i="5"/>
  <c r="J11" i="5"/>
  <c r="M14" i="13"/>
  <c r="L11" i="5"/>
  <c r="O14" i="13"/>
  <c r="I13" i="5"/>
  <c r="H20" i="13"/>
  <c r="U109" i="13"/>
  <c r="M116" i="13"/>
  <c r="J100" i="13"/>
  <c r="H120" i="13"/>
  <c r="H111" i="13"/>
  <c r="V108" i="13"/>
  <c r="AB115" i="13"/>
  <c r="T103" i="13"/>
  <c r="AC62" i="13"/>
  <c r="F115" i="13"/>
  <c r="S13" i="5"/>
  <c r="N19" i="13"/>
  <c r="Y14" i="13"/>
  <c r="K20" i="13"/>
  <c r="I11" i="5"/>
  <c r="AC68" i="13"/>
  <c r="N113" i="13"/>
  <c r="M111" i="13"/>
  <c r="AA112" i="13"/>
  <c r="O113" i="13"/>
  <c r="U117" i="13"/>
  <c r="Z19" i="13"/>
  <c r="Z13" i="5"/>
  <c r="M18" i="13"/>
  <c r="H12" i="5"/>
  <c r="H15" i="13"/>
  <c r="X109" i="13"/>
  <c r="AB80" i="13"/>
  <c r="AC113" i="13"/>
  <c r="X118" i="13"/>
  <c r="P15" i="13"/>
  <c r="K12" i="13"/>
  <c r="U15" i="5"/>
  <c r="R14" i="5"/>
  <c r="AB14" i="13"/>
  <c r="K21" i="13"/>
  <c r="Z21" i="13"/>
  <c r="AC12" i="13"/>
  <c r="I16" i="13"/>
  <c r="Q21" i="13"/>
  <c r="AC12" i="5"/>
  <c r="N15" i="13"/>
  <c r="F17" i="13"/>
  <c r="O13" i="5"/>
  <c r="Z17" i="13"/>
  <c r="N12" i="13"/>
  <c r="N14" i="5"/>
  <c r="U18" i="13"/>
  <c r="E14" i="13"/>
  <c r="W19" i="13"/>
  <c r="C12" i="13"/>
  <c r="T17" i="13"/>
  <c r="AC64" i="13"/>
  <c r="AB105" i="13"/>
  <c r="AB95" i="13"/>
  <c r="L100" i="13"/>
  <c r="U113" i="13"/>
  <c r="T112" i="13"/>
  <c r="AB94" i="13"/>
  <c r="E119" i="13"/>
  <c r="D119" i="13"/>
  <c r="E112" i="13"/>
  <c r="N118" i="13"/>
  <c r="AC112" i="13"/>
  <c r="D118" i="13"/>
  <c r="N112" i="13"/>
  <c r="M110" i="13"/>
  <c r="T116" i="13"/>
  <c r="C111" i="13"/>
  <c r="V106" i="13"/>
  <c r="AC76" i="13"/>
  <c r="S119" i="13"/>
  <c r="J8" i="9"/>
  <c r="AC116" i="13"/>
  <c r="W103" i="13"/>
  <c r="AA105" i="13"/>
  <c r="U106" i="13"/>
  <c r="AC66" i="13"/>
  <c r="T98" i="13"/>
  <c r="AA119" i="13"/>
  <c r="AC96" i="13"/>
  <c r="AC72" i="13"/>
  <c r="AB104" i="13"/>
  <c r="G119" i="13"/>
  <c r="Z113" i="13"/>
  <c r="V100" i="13"/>
  <c r="H114" i="13"/>
  <c r="F121" i="13"/>
  <c r="V105" i="13"/>
  <c r="AC79" i="13"/>
  <c r="L108" i="13"/>
  <c r="N116" i="13"/>
  <c r="D110" i="13"/>
  <c r="S101" i="13"/>
  <c r="AA102" i="13"/>
  <c r="J118" i="13"/>
  <c r="AC117" i="13"/>
  <c r="Y115" i="13"/>
  <c r="H8" i="9"/>
  <c r="G13" i="13"/>
  <c r="H13" i="13"/>
  <c r="L14" i="13"/>
  <c r="P18" i="13"/>
  <c r="T13" i="13"/>
  <c r="X18" i="13"/>
  <c r="E13" i="5"/>
  <c r="M11" i="5"/>
  <c r="Q13" i="5"/>
  <c r="Y12" i="5"/>
  <c r="C14" i="13"/>
  <c r="G19" i="13"/>
  <c r="K15" i="13"/>
  <c r="O17" i="13"/>
  <c r="S17" i="13"/>
  <c r="W13" i="13"/>
  <c r="AA17" i="13"/>
  <c r="H13" i="5"/>
  <c r="L13" i="5"/>
  <c r="X13" i="5"/>
  <c r="E18" i="13"/>
  <c r="I15" i="13"/>
  <c r="M17" i="13"/>
  <c r="W15" i="13"/>
  <c r="L21" i="13"/>
  <c r="D12" i="5"/>
  <c r="Z14" i="5"/>
  <c r="P14" i="5"/>
  <c r="R14" i="13"/>
  <c r="R18" i="13"/>
  <c r="R12" i="13"/>
  <c r="S20" i="13"/>
  <c r="W16" i="13"/>
  <c r="M16" i="13"/>
  <c r="AC21" i="13"/>
  <c r="J20" i="13"/>
  <c r="AB21" i="13"/>
  <c r="AB12" i="5"/>
  <c r="X21" i="13"/>
  <c r="D7" i="9"/>
  <c r="I7" i="9"/>
  <c r="I13" i="9" s="1"/>
  <c r="H7" i="9"/>
  <c r="W12" i="5"/>
  <c r="S11" i="5"/>
  <c r="K15" i="5"/>
  <c r="C13" i="5"/>
  <c r="Z16" i="13"/>
  <c r="V13" i="13"/>
  <c r="N17" i="13"/>
  <c r="J14" i="13"/>
  <c r="J12" i="13"/>
  <c r="V12" i="5"/>
  <c r="N13" i="5"/>
  <c r="AC16" i="13"/>
  <c r="Y13" i="13"/>
  <c r="U13" i="13"/>
  <c r="Q17" i="13"/>
  <c r="M15" i="13"/>
  <c r="I20" i="13"/>
  <c r="E17" i="13"/>
  <c r="P12" i="5"/>
  <c r="H11" i="5"/>
  <c r="AA12" i="13"/>
  <c r="S14" i="13"/>
  <c r="O18" i="13"/>
  <c r="G12" i="13"/>
  <c r="C18" i="13"/>
  <c r="Y13" i="5"/>
  <c r="M13" i="5"/>
  <c r="I14" i="5"/>
  <c r="X12" i="13"/>
  <c r="T14" i="13"/>
  <c r="L18" i="13"/>
  <c r="H19" i="13"/>
  <c r="T11" i="5"/>
  <c r="G13" i="5"/>
  <c r="K115" i="13"/>
  <c r="AB75" i="13"/>
  <c r="H118" i="13"/>
  <c r="V112" i="13"/>
  <c r="AC107" i="13"/>
  <c r="AB84" i="13"/>
  <c r="P111" i="13"/>
  <c r="C121" i="13"/>
  <c r="E114" i="13"/>
  <c r="L113" i="13"/>
  <c r="AB74" i="13"/>
  <c r="C120" i="13"/>
  <c r="E8" i="9"/>
  <c r="L104" i="13"/>
  <c r="D113" i="13"/>
  <c r="AB81" i="13"/>
  <c r="AC84" i="13"/>
  <c r="J104" i="13"/>
  <c r="AC100" i="13"/>
  <c r="T121" i="13"/>
  <c r="W116" i="13"/>
  <c r="AA101" i="13"/>
  <c r="Z118" i="13"/>
  <c r="Y117" i="13"/>
  <c r="J115" i="13"/>
  <c r="W117" i="13"/>
  <c r="AC78" i="13"/>
  <c r="J116" i="13"/>
  <c r="V111" i="13"/>
  <c r="D114" i="13"/>
  <c r="B8" i="9"/>
  <c r="B14" i="9" s="1"/>
  <c r="N114" i="13"/>
  <c r="AB68" i="13"/>
  <c r="J112" i="13"/>
  <c r="AC75" i="13"/>
  <c r="AB113" i="13"/>
  <c r="P113" i="13"/>
  <c r="T101" i="13"/>
  <c r="Z117" i="13"/>
  <c r="T109" i="13"/>
  <c r="Y99" i="13"/>
  <c r="AC20" i="13"/>
  <c r="Q20" i="13"/>
  <c r="Y15" i="13"/>
  <c r="Y15" i="5"/>
  <c r="U14" i="5"/>
  <c r="C14" i="5"/>
  <c r="AB20" i="13"/>
  <c r="K17" i="13"/>
  <c r="AB19" i="13"/>
  <c r="J21" i="13"/>
  <c r="R16" i="13"/>
  <c r="D16" i="13"/>
  <c r="V20" i="13"/>
  <c r="AB12" i="13"/>
  <c r="H15" i="5"/>
  <c r="E15" i="5"/>
  <c r="AB15" i="5"/>
  <c r="D15" i="5"/>
  <c r="L15" i="13"/>
  <c r="D18" i="13"/>
  <c r="T21" i="13"/>
  <c r="R19" i="13"/>
  <c r="Z15" i="13"/>
  <c r="F13" i="5"/>
  <c r="AC15" i="5"/>
  <c r="Y14" i="5"/>
  <c r="T14" i="5"/>
  <c r="M14" i="5"/>
  <c r="AB11" i="5"/>
  <c r="K14" i="13"/>
  <c r="X20" i="13"/>
  <c r="P20" i="13"/>
  <c r="D21" i="13"/>
  <c r="K13" i="13"/>
  <c r="AA20" i="13"/>
  <c r="R21" i="13"/>
  <c r="H21" i="13"/>
  <c r="V16" i="13"/>
  <c r="Q16" i="13"/>
  <c r="K16" i="13"/>
  <c r="H16" i="13"/>
  <c r="AC17" i="13"/>
  <c r="R20" i="13"/>
  <c r="I21" i="13"/>
  <c r="D12" i="13"/>
  <c r="AC15" i="13"/>
  <c r="T15" i="13"/>
  <c r="I15" i="5"/>
  <c r="W15" i="5"/>
  <c r="AB15" i="13"/>
  <c r="N20" i="13"/>
  <c r="S15" i="5"/>
  <c r="AC13" i="13"/>
  <c r="Y91" i="13"/>
  <c r="U14" i="13"/>
  <c r="W13" i="5"/>
  <c r="O12" i="5"/>
  <c r="K11" i="5"/>
  <c r="C12" i="5"/>
  <c r="Z18" i="13"/>
  <c r="V18" i="13"/>
  <c r="N13" i="13"/>
  <c r="J18" i="13"/>
  <c r="F20" i="13"/>
  <c r="V11" i="5"/>
  <c r="J13" i="5"/>
  <c r="Y18" i="13"/>
  <c r="Y17" i="13"/>
  <c r="Q13" i="13"/>
  <c r="M19" i="13"/>
  <c r="I18" i="13"/>
  <c r="I12" i="13"/>
  <c r="T12" i="5"/>
  <c r="L12" i="5"/>
  <c r="AA13" i="13"/>
  <c r="W14" i="13"/>
  <c r="S13" i="13"/>
  <c r="O12" i="13"/>
  <c r="G17" i="13"/>
  <c r="C17" i="13"/>
  <c r="U11" i="5"/>
  <c r="M15" i="5"/>
  <c r="E11" i="5"/>
  <c r="X19" i="13"/>
  <c r="T19" i="13"/>
  <c r="L17" i="13"/>
  <c r="D15" i="13"/>
  <c r="D120" i="13"/>
  <c r="N115" i="13"/>
  <c r="AB117" i="13"/>
  <c r="U118" i="13"/>
  <c r="K112" i="13"/>
  <c r="T110" i="13"/>
  <c r="S116" i="13"/>
  <c r="S103" i="13"/>
  <c r="AB87" i="13"/>
  <c r="AA121" i="13"/>
  <c r="U114" i="13"/>
  <c r="M113" i="13"/>
  <c r="W119" i="13"/>
  <c r="S120" i="13"/>
  <c r="D8" i="9"/>
  <c r="V119" i="13"/>
  <c r="AA106" i="13"/>
  <c r="AB111" i="13"/>
  <c r="AB108" i="13"/>
  <c r="Z98" i="13"/>
  <c r="M114" i="13"/>
  <c r="T105" i="13"/>
  <c r="AC83" i="13"/>
  <c r="AB88" i="13"/>
  <c r="W118" i="13"/>
  <c r="E117" i="13"/>
  <c r="AB109" i="13"/>
  <c r="AB112" i="13"/>
  <c r="D116" i="13"/>
  <c r="AC87" i="13"/>
  <c r="AB76" i="13"/>
  <c r="AB72" i="13"/>
  <c r="AB97" i="13"/>
  <c r="T107" i="13"/>
  <c r="W102" i="13"/>
  <c r="AC115" i="13"/>
  <c r="AC99" i="13"/>
  <c r="W107" i="13"/>
  <c r="C115" i="13"/>
  <c r="AA115" i="13"/>
  <c r="AA117" i="13"/>
  <c r="AB101" i="13"/>
  <c r="Y102" i="13"/>
  <c r="O114" i="13"/>
  <c r="AB67" i="13"/>
  <c r="U116" i="13"/>
  <c r="S118" i="13"/>
  <c r="S111" i="13"/>
  <c r="U119" i="13"/>
  <c r="D115" i="13"/>
  <c r="AC103" i="13"/>
  <c r="Y113" i="13"/>
  <c r="V120" i="13"/>
  <c r="J113" i="13"/>
  <c r="L121" i="13"/>
  <c r="P110" i="13"/>
  <c r="AC70" i="13"/>
  <c r="E110" i="13"/>
  <c r="W114" i="13"/>
  <c r="V117" i="13"/>
  <c r="L102" i="13"/>
  <c r="V110" i="13"/>
  <c r="AC92" i="13"/>
  <c r="J119" i="13"/>
  <c r="AC71" i="13"/>
  <c r="V114" i="13"/>
  <c r="AB63" i="13"/>
  <c r="K116" i="13"/>
  <c r="AC88" i="13"/>
  <c r="X117" i="13"/>
  <c r="AB91" i="13"/>
  <c r="C8" i="9"/>
  <c r="AC98" i="13"/>
  <c r="W100" i="13"/>
  <c r="AA109" i="13"/>
  <c r="V116" i="13"/>
  <c r="Z106" i="13"/>
  <c r="J98" i="13"/>
  <c r="W105" i="13"/>
  <c r="V107" i="13"/>
  <c r="AB70" i="13"/>
  <c r="N117" i="13"/>
  <c r="T115" i="13"/>
  <c r="AC109" i="13"/>
  <c r="V101" i="13"/>
  <c r="E116" i="13"/>
  <c r="Q121" i="13"/>
  <c r="S98" i="13"/>
  <c r="L103" i="13"/>
  <c r="G121" i="13"/>
  <c r="X100" i="13"/>
  <c r="X119" i="13"/>
  <c r="N8" i="9"/>
  <c r="T104" i="13"/>
  <c r="AA113" i="13"/>
  <c r="AC114" i="13"/>
  <c r="I121" i="13"/>
  <c r="U111" i="13"/>
  <c r="W108" i="13"/>
  <c r="L107" i="13"/>
  <c r="Y112" i="13"/>
  <c r="K118" i="13"/>
  <c r="AC69" i="13"/>
  <c r="M115" i="13"/>
  <c r="O120" i="13"/>
  <c r="G20" i="13"/>
  <c r="H18" i="13"/>
  <c r="L12" i="13"/>
  <c r="H112" i="13"/>
  <c r="AA107" i="13"/>
  <c r="L110" i="13"/>
  <c r="J117" i="13"/>
  <c r="J106" i="13"/>
  <c r="Z115" i="13"/>
  <c r="S102" i="13"/>
  <c r="O121" i="13"/>
  <c r="T99" i="13"/>
  <c r="AB78" i="13"/>
  <c r="AA111" i="13"/>
  <c r="AB71" i="13"/>
  <c r="U100" i="13"/>
  <c r="S105" i="13"/>
  <c r="AB77" i="13"/>
  <c r="AB118" i="13"/>
  <c r="Z110" i="13"/>
  <c r="AA98" i="13"/>
  <c r="V115" i="13"/>
  <c r="O117" i="13"/>
  <c r="L112" i="13"/>
  <c r="AB110" i="13"/>
  <c r="Z108" i="13"/>
  <c r="S104" i="13"/>
  <c r="L119" i="13"/>
  <c r="AC82" i="13"/>
  <c r="Z111" i="13"/>
  <c r="AB83" i="13"/>
  <c r="W112" i="13"/>
  <c r="M117" i="13"/>
  <c r="W115" i="13"/>
  <c r="L120" i="13"/>
  <c r="AC65" i="13"/>
  <c r="J121" i="13"/>
  <c r="W109" i="13"/>
  <c r="O111" i="13"/>
  <c r="E115" i="13"/>
  <c r="U112" i="13"/>
  <c r="L109" i="13"/>
  <c r="Y107" i="13"/>
  <c r="V113" i="13"/>
  <c r="T118" i="13"/>
  <c r="S107" i="13"/>
  <c r="T100" i="13"/>
  <c r="U98" i="13"/>
  <c r="W121" i="13"/>
  <c r="AB86" i="13"/>
  <c r="Z102" i="13"/>
  <c r="O112" i="13"/>
  <c r="X121" i="13"/>
  <c r="S99" i="13"/>
  <c r="AA118" i="13"/>
  <c r="Z101" i="13"/>
  <c r="H116" i="13"/>
  <c r="Z114" i="13"/>
  <c r="K120" i="13"/>
  <c r="Z100" i="13"/>
  <c r="N121" i="13"/>
  <c r="AA116" i="13"/>
  <c r="U101" i="13"/>
  <c r="AC93" i="13"/>
  <c r="J99" i="13"/>
  <c r="G115" i="13"/>
  <c r="N119" i="13"/>
  <c r="E113" i="13"/>
  <c r="O115" i="13"/>
  <c r="L99" i="13"/>
  <c r="L117" i="13"/>
  <c r="Y118" i="13"/>
  <c r="C112" i="13"/>
  <c r="S110" i="13"/>
  <c r="L116" i="13"/>
  <c r="AA108" i="13"/>
  <c r="Y105" i="13"/>
  <c r="L106" i="13"/>
  <c r="X113" i="13"/>
  <c r="J120" i="13"/>
  <c r="AC104" i="13"/>
  <c r="C119" i="13"/>
  <c r="Y100" i="13"/>
  <c r="AB106" i="13"/>
  <c r="AC81" i="13"/>
  <c r="Y111" i="13"/>
  <c r="J103" i="13"/>
  <c r="X116" i="13"/>
  <c r="X107" i="13"/>
  <c r="U110" i="13"/>
  <c r="S112" i="13"/>
  <c r="X102" i="13"/>
  <c r="M118" i="13"/>
  <c r="AB69" i="13"/>
  <c r="H117" i="13"/>
  <c r="I115" i="13"/>
  <c r="X99" i="13"/>
  <c r="G117" i="13"/>
  <c r="Z109" i="13"/>
  <c r="C118" i="13"/>
  <c r="U102" i="13"/>
  <c r="AB64" i="13"/>
  <c r="J110" i="13"/>
  <c r="U107" i="13"/>
  <c r="G116" i="13"/>
  <c r="S108" i="13"/>
  <c r="X111" i="13"/>
  <c r="K121" i="13"/>
  <c r="Y106" i="13"/>
  <c r="X114" i="13"/>
  <c r="T113" i="13"/>
  <c r="AC89" i="13"/>
  <c r="AC80" i="13"/>
  <c r="I8" i="9"/>
  <c r="I14" i="9" s="1"/>
  <c r="U108" i="13"/>
  <c r="V103" i="13"/>
  <c r="N111" i="13"/>
  <c r="AC63" i="13"/>
  <c r="H121" i="13"/>
  <c r="Y121" i="13"/>
  <c r="T114" i="13"/>
  <c r="AB114" i="13"/>
  <c r="S100" i="13"/>
  <c r="G113" i="13"/>
  <c r="AB98" i="13"/>
  <c r="M119" i="13"/>
  <c r="U104" i="13"/>
  <c r="E120" i="13"/>
  <c r="K8" i="9"/>
  <c r="F8" i="9"/>
  <c r="Y120" i="13"/>
  <c r="P120" i="13"/>
  <c r="V104" i="13"/>
  <c r="T119" i="13"/>
  <c r="X98" i="13"/>
  <c r="AB65" i="13"/>
  <c r="C113" i="13"/>
  <c r="AB100" i="13"/>
  <c r="AC90" i="13"/>
  <c r="K114" i="13"/>
  <c r="X106" i="13"/>
  <c r="Z121" i="13"/>
  <c r="S121" i="13"/>
  <c r="L105" i="13"/>
  <c r="W111" i="13"/>
  <c r="J111" i="13"/>
  <c r="X103" i="13"/>
  <c r="X108" i="13"/>
  <c r="Z116" i="13"/>
  <c r="C116" i="13"/>
  <c r="AB107" i="13"/>
  <c r="AC86" i="13"/>
  <c r="O110" i="13"/>
  <c r="Y101" i="13"/>
  <c r="Z112" i="13"/>
  <c r="P112" i="13"/>
  <c r="J102" i="13"/>
  <c r="E118" i="13"/>
  <c r="AC85" i="13"/>
  <c r="S109" i="13"/>
  <c r="D117" i="13"/>
  <c r="V99" i="13"/>
  <c r="L115" i="13"/>
  <c r="R115" i="13"/>
  <c r="X120" i="13"/>
  <c r="T120" i="13"/>
  <c r="G8" i="9"/>
  <c r="AA15" i="5"/>
  <c r="D20" i="13"/>
  <c r="H12" i="13"/>
  <c r="H14" i="13"/>
  <c r="L19" i="13"/>
  <c r="P13" i="13"/>
  <c r="P12" i="13"/>
  <c r="T18" i="13"/>
  <c r="X14" i="13"/>
  <c r="X17" i="13"/>
  <c r="E12" i="5"/>
  <c r="M12" i="5"/>
  <c r="Q12" i="5"/>
  <c r="U12" i="5"/>
  <c r="Y11" i="5"/>
  <c r="C19" i="13"/>
  <c r="G18" i="13"/>
  <c r="G14" i="13"/>
  <c r="O19" i="13"/>
  <c r="O13" i="13"/>
  <c r="S19" i="13"/>
  <c r="W12" i="13"/>
  <c r="W17" i="13"/>
  <c r="AA19" i="13"/>
  <c r="D14" i="5"/>
  <c r="H14" i="5"/>
  <c r="P11" i="5"/>
  <c r="X11" i="5"/>
  <c r="E13" i="13"/>
  <c r="E19" i="13"/>
  <c r="I17" i="13"/>
  <c r="I13" i="13"/>
  <c r="M12" i="13"/>
  <c r="Q14" i="13"/>
  <c r="U17" i="13"/>
  <c r="U12" i="13"/>
  <c r="Y12" i="13"/>
  <c r="F14" i="5"/>
  <c r="N11" i="5"/>
  <c r="R15" i="5"/>
  <c r="Z11" i="5"/>
  <c r="N15" i="5"/>
  <c r="F15" i="13"/>
  <c r="J19" i="13"/>
  <c r="N18" i="13"/>
  <c r="N14" i="13"/>
  <c r="V12" i="13"/>
  <c r="Z14" i="13"/>
  <c r="Z13" i="13"/>
  <c r="G11" i="5"/>
  <c r="K14" i="5"/>
  <c r="O15" i="5"/>
  <c r="S12" i="5"/>
  <c r="AA11" i="5"/>
  <c r="Q19" i="13"/>
  <c r="J7" i="9"/>
  <c r="Q15" i="13"/>
  <c r="F12" i="5"/>
  <c r="V15" i="5"/>
  <c r="R15" i="13"/>
  <c r="V15" i="13"/>
  <c r="K13" i="5"/>
  <c r="Z15" i="5"/>
  <c r="K12" i="5"/>
  <c r="F15" i="5"/>
  <c r="C15" i="5"/>
  <c r="D19" i="13"/>
  <c r="K19" i="13"/>
  <c r="U21" i="13"/>
  <c r="AB18" i="13"/>
  <c r="E16" i="13"/>
  <c r="F16" i="13"/>
  <c r="L16" i="13"/>
  <c r="P16" i="13"/>
  <c r="T16" i="13"/>
  <c r="X16" i="13"/>
  <c r="F19" i="13"/>
  <c r="R17" i="13"/>
  <c r="W20" i="13"/>
  <c r="AC18" i="13"/>
  <c r="F12" i="13"/>
  <c r="D17" i="13"/>
  <c r="L20" i="13"/>
  <c r="S21" i="13"/>
  <c r="AA21" i="13"/>
  <c r="F14" i="13"/>
  <c r="AC14" i="13"/>
  <c r="E14" i="5"/>
  <c r="O14" i="5"/>
  <c r="S14" i="5"/>
  <c r="W14" i="5"/>
  <c r="AA14" i="5"/>
  <c r="AA19" i="5" s="1"/>
  <c r="AA23" i="5" s="1"/>
  <c r="AB13" i="5"/>
  <c r="L15" i="5"/>
  <c r="AB16" i="13"/>
  <c r="U15" i="13"/>
  <c r="M20" i="13"/>
  <c r="U20" i="13"/>
  <c r="K18" i="13"/>
  <c r="S15" i="13"/>
  <c r="J15" i="13"/>
  <c r="Q115" i="13"/>
  <c r="AB99" i="13"/>
  <c r="T102" i="13"/>
  <c r="X112" i="13"/>
  <c r="W110" i="13"/>
  <c r="AB103" i="13"/>
  <c r="D121" i="13"/>
  <c r="AB89" i="13"/>
  <c r="AA120" i="13"/>
  <c r="AC95" i="13"/>
  <c r="AA114" i="13"/>
  <c r="AC73" i="13"/>
  <c r="T111" i="13"/>
  <c r="AC108" i="13"/>
  <c r="AC101" i="13"/>
  <c r="M112" i="13"/>
  <c r="G118" i="13"/>
  <c r="AB93" i="13"/>
  <c r="AA99" i="13"/>
  <c r="T117" i="13"/>
  <c r="V118" i="13"/>
  <c r="AC102" i="13"/>
  <c r="G112" i="13"/>
  <c r="G110" i="13"/>
  <c r="Z107" i="13"/>
  <c r="AA103" i="13"/>
  <c r="AC111" i="13"/>
  <c r="L114" i="13"/>
  <c r="AB66" i="13"/>
  <c r="K113" i="13"/>
  <c r="Z119" i="13"/>
  <c r="G120" i="13"/>
  <c r="Y108" i="13"/>
  <c r="G111" i="13"/>
  <c r="X105" i="13"/>
  <c r="T106" i="13"/>
  <c r="G114" i="13"/>
  <c r="AB90" i="13"/>
  <c r="W113" i="13"/>
  <c r="AC74" i="13"/>
  <c r="X104" i="13"/>
  <c r="AC120" i="13"/>
  <c r="M120" i="13"/>
  <c r="N120" i="13"/>
  <c r="P119" i="13"/>
  <c r="W98" i="13"/>
  <c r="S113" i="13"/>
  <c r="AA100" i="13"/>
  <c r="J114" i="13"/>
  <c r="W106" i="13"/>
  <c r="P121" i="13"/>
  <c r="J105" i="13"/>
  <c r="E111" i="13"/>
  <c r="U103" i="13"/>
  <c r="Y116" i="13"/>
  <c r="P116" i="13"/>
  <c r="AC110" i="13"/>
  <c r="N110" i="13"/>
  <c r="X101" i="13"/>
  <c r="AB102" i="13"/>
  <c r="AC94" i="13"/>
  <c r="Y109" i="13"/>
  <c r="K117" i="13"/>
  <c r="AC91" i="13"/>
  <c r="O8" i="9"/>
  <c r="W120" i="13"/>
  <c r="Z104" i="13"/>
  <c r="I12" i="5"/>
  <c r="C11" i="5"/>
  <c r="M13" i="13"/>
  <c r="H17" i="13"/>
  <c r="L13" i="13"/>
  <c r="P19" i="13"/>
  <c r="P117" i="13"/>
  <c r="S115" i="13"/>
  <c r="Z99" i="13"/>
  <c r="L118" i="13"/>
  <c r="D112" i="13"/>
  <c r="Y110" i="13"/>
  <c r="J108" i="13"/>
  <c r="U105" i="13"/>
  <c r="S114" i="13"/>
  <c r="AB119" i="13"/>
  <c r="H119" i="13"/>
  <c r="M121" i="13"/>
  <c r="AB116" i="13"/>
  <c r="J101" i="13"/>
  <c r="P118" i="13"/>
  <c r="P115" i="13"/>
  <c r="AC119" i="13"/>
  <c r="AA110" i="13"/>
  <c r="L8" i="9"/>
  <c r="V109" i="13"/>
  <c r="AB120" i="13"/>
  <c r="D111" i="13"/>
  <c r="C117" i="13"/>
  <c r="P114" i="13"/>
  <c r="U115" i="13"/>
  <c r="Z103" i="13"/>
  <c r="AC97" i="13"/>
  <c r="H115" i="13"/>
  <c r="Z105" i="13"/>
  <c r="S106" i="13"/>
  <c r="K110" i="13"/>
  <c r="O116" i="13"/>
  <c r="Y119" i="13"/>
  <c r="E10" i="5"/>
  <c r="Y73" i="13"/>
  <c r="E7" i="9"/>
  <c r="K7" i="9"/>
  <c r="B4" i="9"/>
  <c r="L7" i="9"/>
  <c r="B7" i="9"/>
  <c r="C7" i="9"/>
  <c r="N7" i="9"/>
  <c r="D4" i="9"/>
  <c r="O7" i="9"/>
  <c r="F7" i="9"/>
  <c r="D10" i="5"/>
  <c r="A8" i="5"/>
  <c r="C10" i="5"/>
  <c r="A7" i="5"/>
  <c r="AB8" i="5"/>
  <c r="M5" i="9"/>
  <c r="AC6" i="5"/>
  <c r="K5" i="9"/>
  <c r="AC3" i="5"/>
  <c r="AB6" i="5"/>
  <c r="AC9" i="5"/>
  <c r="A6" i="5"/>
  <c r="AC8" i="5"/>
  <c r="P103" i="13"/>
  <c r="AC326" i="9" a="1"/>
  <c r="AC326" i="9" s="1"/>
  <c r="AJ326" i="9" s="1"/>
  <c r="AF234" i="9"/>
  <c r="AM234" i="9" s="1"/>
  <c r="AF294" i="9"/>
  <c r="AM294" i="9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AV8" i="9" s="1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C139" i="9" a="1"/>
  <c r="AC139" i="9" s="1"/>
  <c r="AJ139" i="9" s="1"/>
  <c r="AH5" i="9"/>
  <c r="AO5" i="9" s="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H369" i="9"/>
  <c r="AO369" i="9" s="1"/>
  <c r="AE76" i="9"/>
  <c r="AL76" i="9" s="1"/>
  <c r="AI499" i="9"/>
  <c r="AP499" i="9" s="1"/>
  <c r="AD435" i="9"/>
  <c r="AI403" i="9"/>
  <c r="AP403" i="9" s="1"/>
  <c r="AH371" i="9"/>
  <c r="AO371" i="9" s="1"/>
  <c r="AE355" i="9"/>
  <c r="AL355" i="9" s="1"/>
  <c r="AD275" i="9"/>
  <c r="AC179" i="9" a="1"/>
  <c r="AC179" i="9" s="1"/>
  <c r="AJ179" i="9" s="1"/>
  <c r="AI479" i="9"/>
  <c r="AP479" i="9" s="1"/>
  <c r="AH392" i="9"/>
  <c r="AO392" i="9" s="1"/>
  <c r="AI365" i="9"/>
  <c r="AP365" i="9" s="1"/>
  <c r="AD237" i="9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E3" i="9"/>
  <c r="AL3" i="9" s="1"/>
  <c r="AC69" i="9" a="1"/>
  <c r="AC69" i="9" s="1"/>
  <c r="AJ69" i="9" s="1"/>
  <c r="AH98" i="9"/>
  <c r="AO98" i="9" s="1"/>
  <c r="AD420" i="9"/>
  <c r="AK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G14" i="9"/>
  <c r="AN14" i="9" s="1"/>
  <c r="AF17" i="9"/>
  <c r="AM17" i="9" s="1"/>
  <c r="AH498" i="9"/>
  <c r="AO498" i="9" s="1"/>
  <c r="AB9" i="5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AD145" i="9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I20" i="9"/>
  <c r="AP20" i="9" s="1"/>
  <c r="AD14" i="9"/>
  <c r="AE36" i="9"/>
  <c r="AL36" i="9" s="1"/>
  <c r="AD11" i="9"/>
  <c r="AK11" i="9" s="1"/>
  <c r="AE29" i="9"/>
  <c r="AL29" i="9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C5" i="9"/>
  <c r="I109" i="13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D212" i="9"/>
  <c r="AF164" i="9"/>
  <c r="AM164" i="9" s="1"/>
  <c r="AE154" i="9"/>
  <c r="AL154" i="9" s="1"/>
  <c r="AF489" i="9"/>
  <c r="AM489" i="9" s="1"/>
  <c r="AG407" i="9"/>
  <c r="AN407" i="9" s="1"/>
  <c r="AD375" i="9"/>
  <c r="AF311" i="9"/>
  <c r="AM311" i="9" s="1"/>
  <c r="AH470" i="9"/>
  <c r="AO470" i="9" s="1"/>
  <c r="AD293" i="9"/>
  <c r="AK293" i="9" s="1"/>
  <c r="AI469" i="9"/>
  <c r="AP469" i="9" s="1"/>
  <c r="AG421" i="9"/>
  <c r="AN421" i="9" s="1"/>
  <c r="AI367" i="9"/>
  <c r="AP367" i="9" s="1"/>
  <c r="AG111" i="9"/>
  <c r="AN111" i="9" s="1"/>
  <c r="AD476" i="9"/>
  <c r="AD140" i="9"/>
  <c r="AD445" i="9"/>
  <c r="AH265" i="9"/>
  <c r="AO265" i="9" s="1"/>
  <c r="AH436" i="9"/>
  <c r="AO436" i="9" s="1"/>
  <c r="AH88" i="9"/>
  <c r="AO88" i="9" s="1"/>
  <c r="AD408" i="9"/>
  <c r="AF494" i="9"/>
  <c r="AM494" i="9" s="1"/>
  <c r="AG487" i="9"/>
  <c r="AN487" i="9" s="1"/>
  <c r="AD378" i="9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AH46" i="9"/>
  <c r="AO46" i="9" s="1"/>
  <c r="AC43" i="9" a="1"/>
  <c r="AC43" i="9" s="1"/>
  <c r="AJ43" i="9" s="1"/>
  <c r="AC478" i="9" a="1"/>
  <c r="AC478" i="9" s="1"/>
  <c r="AJ478" i="9" s="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AD374" i="9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V342" i="9" s="1"/>
  <c r="AH214" i="9"/>
  <c r="AO214" i="9" s="1"/>
  <c r="AD136" i="9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E39" i="9"/>
  <c r="AL39" i="9" s="1"/>
  <c r="AD93" i="9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D108" i="9"/>
  <c r="AK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AI71" i="9"/>
  <c r="AP71" i="9" s="1"/>
  <c r="R103" i="13"/>
  <c r="J5" i="9"/>
  <c r="E5" i="9"/>
  <c r="H6" i="9"/>
  <c r="E6" i="9"/>
  <c r="M6" i="9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F490" i="9"/>
  <c r="AM490" i="9" s="1"/>
  <c r="AH474" i="9"/>
  <c r="AO474" i="9" s="1"/>
  <c r="AH489" i="9"/>
  <c r="AO489" i="9" s="1"/>
  <c r="AH441" i="9"/>
  <c r="AO441" i="9" s="1"/>
  <c r="AD425" i="9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AD410" i="9"/>
  <c r="AH346" i="9"/>
  <c r="AO346" i="9" s="1"/>
  <c r="AG266" i="9"/>
  <c r="AN266" i="9" s="1"/>
  <c r="AD170" i="9"/>
  <c r="AH267" i="9"/>
  <c r="AO267" i="9" s="1"/>
  <c r="AD235" i="9"/>
  <c r="AK235" i="9" s="1"/>
  <c r="AI203" i="9"/>
  <c r="AP203" i="9" s="1"/>
  <c r="AG123" i="9"/>
  <c r="AN123" i="9" s="1"/>
  <c r="AD107" i="9"/>
  <c r="AD444" i="9"/>
  <c r="AF412" i="9"/>
  <c r="AM412" i="9" s="1"/>
  <c r="AD380" i="9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G336" i="9"/>
  <c r="AN336" i="9" s="1"/>
  <c r="AG320" i="9"/>
  <c r="AN320" i="9" s="1"/>
  <c r="AD288" i="9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H197" i="9"/>
  <c r="AO197" i="9" s="1"/>
  <c r="AF352" i="9"/>
  <c r="AM352" i="9" s="1"/>
  <c r="AD97" i="9"/>
  <c r="AC401" i="9" a="1"/>
  <c r="AC401" i="9" s="1"/>
  <c r="AJ401" i="9" s="1"/>
  <c r="AF338" i="9"/>
  <c r="AM338" i="9" s="1"/>
  <c r="AH59" i="9"/>
  <c r="AO59" i="9" s="1"/>
  <c r="AD27" i="9"/>
  <c r="AK27" i="9" s="1"/>
  <c r="AH100" i="9"/>
  <c r="AO100" i="9" s="1"/>
  <c r="AD146" i="9"/>
  <c r="AQ146" i="9" s="1"/>
  <c r="AD455" i="9"/>
  <c r="AK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AG126" i="9"/>
  <c r="AN126" i="9" s="1"/>
  <c r="AI126" i="9"/>
  <c r="AP126" i="9" s="1"/>
  <c r="AE310" i="9"/>
  <c r="AL310" i="9" s="1"/>
  <c r="AD310" i="9"/>
  <c r="AK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F250" i="9"/>
  <c r="AM250" i="9" s="1"/>
  <c r="AI250" i="9"/>
  <c r="AP250" i="9" s="1"/>
  <c r="AD250" i="9"/>
  <c r="AK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F460" i="9"/>
  <c r="AM460" i="9" s="1"/>
  <c r="AH460" i="9"/>
  <c r="AO460" i="9" s="1"/>
  <c r="AD396" i="9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C495" i="9" a="1"/>
  <c r="AC495" i="9" s="1"/>
  <c r="AJ495" i="9" s="1"/>
  <c r="AF495" i="9"/>
  <c r="AM495" i="9" s="1"/>
  <c r="AD495" i="9"/>
  <c r="AK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E55" i="9"/>
  <c r="AL55" i="9" s="1"/>
  <c r="AF55" i="9"/>
  <c r="AM55" i="9" s="1"/>
  <c r="AI70" i="9"/>
  <c r="AP70" i="9" s="1"/>
  <c r="AG70" i="9"/>
  <c r="AN70" i="9" s="1"/>
  <c r="AD70" i="9"/>
  <c r="AK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H439" i="9"/>
  <c r="AO439" i="9" s="1"/>
  <c r="AE490" i="9"/>
  <c r="AL490" i="9" s="1"/>
  <c r="AD490" i="9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C426" i="9" a="1"/>
  <c r="AC426" i="9" s="1"/>
  <c r="AJ426" i="9" s="1"/>
  <c r="AE426" i="9"/>
  <c r="AL426" i="9" s="1"/>
  <c r="AD426" i="9"/>
  <c r="AH426" i="9"/>
  <c r="AO426" i="9" s="1"/>
  <c r="AG394" i="9"/>
  <c r="AN394" i="9" s="1"/>
  <c r="AE394" i="9"/>
  <c r="AL394" i="9" s="1"/>
  <c r="AH394" i="9"/>
  <c r="AO394" i="9" s="1"/>
  <c r="AD394" i="9"/>
  <c r="AG362" i="9"/>
  <c r="AN362" i="9" s="1"/>
  <c r="AH362" i="9"/>
  <c r="AO362" i="9" s="1"/>
  <c r="AD362" i="9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I139" i="9"/>
  <c r="AP139" i="9" s="1"/>
  <c r="AH139" i="9"/>
  <c r="AO139" i="9" s="1"/>
  <c r="AC492" i="9" a="1"/>
  <c r="AC492" i="9" s="1"/>
  <c r="AJ492" i="9" s="1"/>
  <c r="AD492" i="9"/>
  <c r="AK492" i="9" s="1"/>
  <c r="AC476" i="9" a="1"/>
  <c r="AC476" i="9" s="1"/>
  <c r="AJ476" i="9" s="1"/>
  <c r="AG476" i="9"/>
  <c r="AN476" i="9" s="1"/>
  <c r="AD428" i="9"/>
  <c r="AK428" i="9" s="1"/>
  <c r="AF428" i="9"/>
  <c r="AM428" i="9" s="1"/>
  <c r="AD348" i="9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F268" i="9"/>
  <c r="AM268" i="9" s="1"/>
  <c r="AD220" i="9"/>
  <c r="AF220" i="9"/>
  <c r="AM220" i="9" s="1"/>
  <c r="AH220" i="9"/>
  <c r="AO220" i="9" s="1"/>
  <c r="AG220" i="9"/>
  <c r="AN220" i="9" s="1"/>
  <c r="AE204" i="9"/>
  <c r="AL204" i="9" s="1"/>
  <c r="AD204" i="9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G119" i="9"/>
  <c r="AN119" i="9" s="1"/>
  <c r="AH119" i="9"/>
  <c r="AO119" i="9" s="1"/>
  <c r="AF119" i="9"/>
  <c r="AM119" i="9" s="1"/>
  <c r="AI119" i="9"/>
  <c r="AP119" i="9" s="1"/>
  <c r="AD472" i="9"/>
  <c r="AK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E157" i="9"/>
  <c r="AL157" i="9" s="1"/>
  <c r="AI157" i="9"/>
  <c r="AP157" i="9" s="1"/>
  <c r="AG157" i="9"/>
  <c r="AN157" i="9" s="1"/>
  <c r="AD157" i="9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C479" i="9" a="1"/>
  <c r="AC479" i="9" s="1"/>
  <c r="AJ479" i="9" s="1"/>
  <c r="AG351" i="9"/>
  <c r="AN351" i="9" s="1"/>
  <c r="AI351" i="9"/>
  <c r="AP351" i="9" s="1"/>
  <c r="AD351" i="9"/>
  <c r="AK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I38" i="9"/>
  <c r="AP38" i="9" s="1"/>
  <c r="AI6" i="9"/>
  <c r="AP6" i="9" s="1"/>
  <c r="AH6" i="9"/>
  <c r="AO6" i="9" s="1"/>
  <c r="AD6" i="9"/>
  <c r="AK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F78" i="9"/>
  <c r="AM78" i="9" s="1"/>
  <c r="AG78" i="9"/>
  <c r="AN78" i="9" s="1"/>
  <c r="AC78" i="9" a="1"/>
  <c r="AC78" i="9" s="1"/>
  <c r="AJ78" i="9" s="1"/>
  <c r="AD72" i="9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C65" i="9" a="1"/>
  <c r="AC65" i="9" s="1"/>
  <c r="AJ65" i="9" s="1"/>
  <c r="AE65" i="9"/>
  <c r="AL65" i="9" s="1"/>
  <c r="AD86" i="9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D185" i="9"/>
  <c r="AQ185" i="9" s="1"/>
  <c r="AD141" i="9"/>
  <c r="AD340" i="9"/>
  <c r="AK340" i="9" s="1"/>
  <c r="AV340" i="9" s="1"/>
  <c r="AD331" i="9"/>
  <c r="AK331" i="9" s="1"/>
  <c r="AV331" i="9" s="1"/>
  <c r="AD267" i="9"/>
  <c r="AK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D357" i="9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D173" i="9"/>
  <c r="AQ173" i="9" s="1"/>
  <c r="AD106" i="9"/>
  <c r="AD323" i="9"/>
  <c r="AK323" i="9" s="1"/>
  <c r="AV323" i="9" s="1"/>
  <c r="AD243" i="9"/>
  <c r="AD164" i="9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E212" i="9"/>
  <c r="AL212" i="9" s="1"/>
  <c r="AD289" i="9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E277" i="9"/>
  <c r="AL277" i="9" s="1"/>
  <c r="AF277" i="9"/>
  <c r="AM277" i="9" s="1"/>
  <c r="AD25" i="9"/>
  <c r="AK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E451" i="9"/>
  <c r="AL451" i="9" s="1"/>
  <c r="AD99" i="9"/>
  <c r="AK99" i="9" s="1"/>
  <c r="AD415" i="9"/>
  <c r="AD162" i="9"/>
  <c r="AD109" i="9"/>
  <c r="AK109" i="9" s="1"/>
  <c r="AD467" i="9"/>
  <c r="AK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D469" i="9"/>
  <c r="AK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F130" i="9"/>
  <c r="AM130" i="9" s="1"/>
  <c r="AI130" i="9"/>
  <c r="AP130" i="9" s="1"/>
  <c r="AE130" i="9"/>
  <c r="AL130" i="9" s="1"/>
  <c r="AD114" i="9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H491" i="9"/>
  <c r="AO491" i="9" s="1"/>
  <c r="AF491" i="9"/>
  <c r="AM491" i="9" s="1"/>
  <c r="AC491" i="9" a="1"/>
  <c r="AC491" i="9" s="1"/>
  <c r="AJ491" i="9" s="1"/>
  <c r="AE475" i="9"/>
  <c r="AL475" i="9" s="1"/>
  <c r="AD475" i="9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C280" i="9" a="1"/>
  <c r="AC280" i="9" s="1"/>
  <c r="AJ280" i="9" s="1"/>
  <c r="AH280" i="9"/>
  <c r="AO280" i="9" s="1"/>
  <c r="AE280" i="9"/>
  <c r="AL280" i="9" s="1"/>
  <c r="AF280" i="9"/>
  <c r="AM280" i="9" s="1"/>
  <c r="AD264" i="9"/>
  <c r="AE264" i="9"/>
  <c r="AL264" i="9" s="1"/>
  <c r="AF264" i="9"/>
  <c r="AM264" i="9" s="1"/>
  <c r="AG264" i="9"/>
  <c r="AN264" i="9" s="1"/>
  <c r="AD248" i="9"/>
  <c r="AK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E304" i="9"/>
  <c r="AL304" i="9" s="1"/>
  <c r="AI304" i="9"/>
  <c r="AP304" i="9" s="1"/>
  <c r="AD304" i="9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D434" i="9"/>
  <c r="AE256" i="9"/>
  <c r="AL256" i="9" s="1"/>
  <c r="AF373" i="9"/>
  <c r="AM373" i="9" s="1"/>
  <c r="AD175" i="9"/>
  <c r="AR175" i="9" s="1"/>
  <c r="AD421" i="9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F303" i="9"/>
  <c r="AM303" i="9" s="1"/>
  <c r="AD239" i="9"/>
  <c r="AK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E137" i="9"/>
  <c r="AL137" i="9" s="1"/>
  <c r="AF121" i="9"/>
  <c r="AM121" i="9" s="1"/>
  <c r="AD121" i="9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G5" i="9"/>
  <c r="B5" i="9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H68" i="9"/>
  <c r="AO68" i="9" s="1"/>
  <c r="AF52" i="9"/>
  <c r="AM52" i="9" s="1"/>
  <c r="AD52" i="9"/>
  <c r="AK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E146" i="9"/>
  <c r="AL146" i="9" s="1"/>
  <c r="AF434" i="9"/>
  <c r="AM434" i="9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H103" i="13"/>
  <c r="W91" i="13"/>
  <c r="X85" i="13"/>
  <c r="Z85" i="13"/>
  <c r="Z17" i="5" a="1"/>
  <c r="Z17" i="5" s="1"/>
  <c r="Z21" i="5" s="1"/>
  <c r="X19" i="5"/>
  <c r="X23" i="5" s="1"/>
  <c r="H109" i="13"/>
  <c r="G103" i="13"/>
  <c r="J4" i="9"/>
  <c r="O4" i="9"/>
  <c r="W73" i="13"/>
  <c r="F103" i="13"/>
  <c r="X73" i="13"/>
  <c r="X67" i="13"/>
  <c r="D109" i="13"/>
  <c r="F109" i="13"/>
  <c r="V79" i="13"/>
  <c r="G109" i="13"/>
  <c r="M103" i="13"/>
  <c r="C4" i="9"/>
  <c r="M4" i="9"/>
  <c r="I4" i="9"/>
  <c r="N4" i="9"/>
  <c r="W67" i="13"/>
  <c r="W79" i="13"/>
  <c r="X79" i="13"/>
  <c r="Z79" i="13"/>
  <c r="K103" i="13"/>
  <c r="E4" i="9"/>
  <c r="H4" i="9"/>
  <c r="K109" i="13"/>
  <c r="L4" i="9"/>
  <c r="Z67" i="13"/>
  <c r="F4" i="9"/>
  <c r="Z73" i="13"/>
  <c r="U73" i="13"/>
  <c r="I103" i="13"/>
  <c r="R109" i="13"/>
  <c r="Z18" i="5"/>
  <c r="Z22" i="5" s="1"/>
  <c r="V18" i="5"/>
  <c r="V22" i="5" s="1"/>
  <c r="D103" i="13"/>
  <c r="V85" i="13"/>
  <c r="W97" i="13"/>
  <c r="N109" i="13"/>
  <c r="M109" i="13"/>
  <c r="K4" i="9"/>
  <c r="G4" i="9"/>
  <c r="Y67" i="13"/>
  <c r="W85" i="13"/>
  <c r="Z16" i="5"/>
  <c r="Z20" i="5" s="1"/>
  <c r="Z19" i="5"/>
  <c r="Z23" i="5" s="1"/>
  <c r="X17" i="5" a="1"/>
  <c r="X17" i="5" s="1"/>
  <c r="X21" i="5" s="1"/>
  <c r="AA18" i="5"/>
  <c r="AA22" i="5" s="1"/>
  <c r="X18" i="5"/>
  <c r="X22" i="5" s="1"/>
  <c r="AA17" i="5" a="1"/>
  <c r="AA17" i="5" s="1"/>
  <c r="AA21" i="5" s="1"/>
  <c r="Y16" i="5"/>
  <c r="Y20" i="5" s="1"/>
  <c r="W16" i="5"/>
  <c r="W20" i="5" s="1"/>
  <c r="W17" i="5" a="1"/>
  <c r="W17" i="5" s="1"/>
  <c r="W21" i="5" s="1"/>
  <c r="Y17" i="5" a="1"/>
  <c r="Y17" i="5" s="1"/>
  <c r="Y21" i="5" s="1"/>
  <c r="X16" i="5"/>
  <c r="X20" i="5" s="1"/>
  <c r="AA16" i="5"/>
  <c r="AA20" i="5" s="1"/>
  <c r="W19" i="5"/>
  <c r="W23" i="5" s="1"/>
  <c r="W18" i="5"/>
  <c r="W22" i="5" s="1"/>
  <c r="U17" i="5" a="1"/>
  <c r="U17" i="5" s="1"/>
  <c r="U21" i="5" s="1"/>
  <c r="V17" i="5" a="1"/>
  <c r="V17" i="5" s="1"/>
  <c r="V21" i="5" s="1"/>
  <c r="U18" i="5"/>
  <c r="U22" i="5" s="1"/>
  <c r="V19" i="5"/>
  <c r="V23" i="5" s="1"/>
  <c r="V16" i="5"/>
  <c r="V20" i="5" s="1"/>
  <c r="Y18" i="5"/>
  <c r="Y22" i="5" s="1"/>
  <c r="U16" i="5"/>
  <c r="U20" i="5" s="1"/>
  <c r="Y19" i="5"/>
  <c r="Y23" i="5" s="1"/>
  <c r="U19" i="5"/>
  <c r="U23" i="5" s="1"/>
  <c r="AS79" i="9"/>
  <c r="AS81" i="9"/>
  <c r="AS80" i="9"/>
  <c r="AT80" i="9"/>
  <c r="AS82" i="9"/>
  <c r="AR480" i="9" l="1"/>
  <c r="AV248" i="9"/>
  <c r="AV482" i="9"/>
  <c r="AV290" i="9"/>
  <c r="AV68" i="9"/>
  <c r="AV191" i="9"/>
  <c r="AV418" i="9"/>
  <c r="AQ129" i="9"/>
  <c r="AQ471" i="9"/>
  <c r="AV273" i="9"/>
  <c r="AQ424" i="9"/>
  <c r="AV260" i="9"/>
  <c r="AV108" i="9"/>
  <c r="AV40" i="9"/>
  <c r="AR479" i="9"/>
  <c r="AR354" i="9"/>
  <c r="AQ265" i="9"/>
  <c r="AV45" i="9"/>
  <c r="AR494" i="9"/>
  <c r="AV251" i="9"/>
  <c r="AQ141" i="9"/>
  <c r="AV381" i="9"/>
  <c r="AQ145" i="9"/>
  <c r="AQ320" i="9"/>
  <c r="AR280" i="9"/>
  <c r="AV450" i="9"/>
  <c r="AQ306" i="9"/>
  <c r="AV25" i="9"/>
  <c r="AV15" i="9"/>
  <c r="AQ463" i="9"/>
  <c r="AR88" i="9"/>
  <c r="AV317" i="9"/>
  <c r="AV360" i="9"/>
  <c r="AV472" i="9"/>
  <c r="AQ220" i="9"/>
  <c r="AV492" i="9"/>
  <c r="AQ286" i="9"/>
  <c r="AV384" i="9"/>
  <c r="AR308" i="9"/>
  <c r="AR425" i="9"/>
  <c r="AV293" i="9"/>
  <c r="AQ212" i="9"/>
  <c r="AV113" i="9"/>
  <c r="AV23" i="9"/>
  <c r="AQ137" i="9"/>
  <c r="AR156" i="9"/>
  <c r="AV448" i="9"/>
  <c r="AQ255" i="9"/>
  <c r="AV315" i="9"/>
  <c r="AQ491" i="9"/>
  <c r="AR130" i="9"/>
  <c r="AV469" i="9"/>
  <c r="AV99" i="9"/>
  <c r="AQ259" i="9"/>
  <c r="AQ289" i="9"/>
  <c r="AQ456" i="9"/>
  <c r="AV28" i="9"/>
  <c r="AQ394" i="9"/>
  <c r="AQ442" i="9"/>
  <c r="AQ490" i="9"/>
  <c r="AV56" i="9"/>
  <c r="AV42" i="9"/>
  <c r="AQ396" i="9"/>
  <c r="AR314" i="9"/>
  <c r="AV452" i="9"/>
  <c r="AV235" i="9"/>
  <c r="AV29" i="9"/>
  <c r="AQ445" i="9"/>
  <c r="AQ244" i="9"/>
  <c r="AR101" i="9"/>
  <c r="AV46" i="9"/>
  <c r="AV41" i="9"/>
  <c r="AR313" i="9"/>
  <c r="AQ385" i="9"/>
  <c r="AQ252" i="9"/>
  <c r="AV229" i="9"/>
  <c r="AQ166" i="9"/>
  <c r="AR263" i="9"/>
  <c r="AQ350" i="9"/>
  <c r="AV390" i="9"/>
  <c r="AR485" i="9"/>
  <c r="AQ389" i="9"/>
  <c r="AQ202" i="9"/>
  <c r="AV6" i="9"/>
  <c r="AV7" i="9"/>
  <c r="AQ221" i="9"/>
  <c r="AQ85" i="9"/>
  <c r="AV268" i="9"/>
  <c r="AQ299" i="9"/>
  <c r="AQ149" i="9"/>
  <c r="AV245" i="9"/>
  <c r="AV55" i="9"/>
  <c r="AQ97" i="9"/>
  <c r="AQ404" i="9"/>
  <c r="AR378" i="9"/>
  <c r="AR140" i="9"/>
  <c r="AR189" i="9"/>
  <c r="AV78" i="9"/>
  <c r="AQ275" i="9"/>
  <c r="AV287" i="9"/>
  <c r="AV183" i="9"/>
  <c r="AV74" i="9"/>
  <c r="AQ236" i="9"/>
  <c r="AR412" i="9"/>
  <c r="AV239" i="9"/>
  <c r="AV447" i="9"/>
  <c r="AQ167" i="9"/>
  <c r="AR223" i="9"/>
  <c r="AR264" i="9"/>
  <c r="AV283" i="9"/>
  <c r="AV67" i="9"/>
  <c r="AR242" i="9"/>
  <c r="AR487" i="9"/>
  <c r="AR198" i="9"/>
  <c r="AV343" i="9"/>
  <c r="AQ253" i="9"/>
  <c r="AQ277" i="9"/>
  <c r="AR316" i="9"/>
  <c r="AV247" i="9"/>
  <c r="AQ143" i="9"/>
  <c r="AR164" i="9"/>
  <c r="AV267" i="9"/>
  <c r="AQ86" i="9"/>
  <c r="AV269" i="9"/>
  <c r="AQ80" i="9"/>
  <c r="AV351" i="9"/>
  <c r="AQ59" i="9"/>
  <c r="AR309" i="9"/>
  <c r="AR204" i="9"/>
  <c r="AR348" i="9"/>
  <c r="AV292" i="9"/>
  <c r="AQ124" i="9"/>
  <c r="AV397" i="9"/>
  <c r="AQ365" i="9"/>
  <c r="AR497" i="9"/>
  <c r="AV310" i="9"/>
  <c r="AV455" i="9"/>
  <c r="AQ285" i="9"/>
  <c r="AV227" i="9"/>
  <c r="AR380" i="9"/>
  <c r="AQ170" i="9"/>
  <c r="AR374" i="9"/>
  <c r="AQ476" i="9"/>
  <c r="AR375" i="9"/>
  <c r="AQ102" i="9"/>
  <c r="AR233" i="9"/>
  <c r="AR243" i="9"/>
  <c r="AR139" i="9"/>
  <c r="AV439" i="9"/>
  <c r="AV196" i="9"/>
  <c r="AV364" i="9"/>
  <c r="AQ475" i="9"/>
  <c r="AV52" i="9"/>
  <c r="AV197" i="9"/>
  <c r="AQ161" i="9"/>
  <c r="AV303" i="9"/>
  <c r="AR453" i="9"/>
  <c r="AR421" i="9"/>
  <c r="AR50" i="9"/>
  <c r="AQ304" i="9"/>
  <c r="AV416" i="9"/>
  <c r="AR464" i="9"/>
  <c r="AQ151" i="9"/>
  <c r="AQ382" i="9"/>
  <c r="AR114" i="9"/>
  <c r="AV328" i="9"/>
  <c r="AV467" i="9"/>
  <c r="AR346" i="9"/>
  <c r="AR148" i="9"/>
  <c r="AQ357" i="9"/>
  <c r="AV16" i="9"/>
  <c r="AV84" i="9"/>
  <c r="AV131" i="9"/>
  <c r="AQ119" i="9"/>
  <c r="AV60" i="9"/>
  <c r="AV428" i="9"/>
  <c r="AV201" i="9"/>
  <c r="AV70" i="9"/>
  <c r="AQ419" i="9"/>
  <c r="AR261" i="9"/>
  <c r="AQ288" i="9"/>
  <c r="AQ444" i="9"/>
  <c r="AQ95" i="9"/>
  <c r="AQ93" i="9"/>
  <c r="AV449" i="9"/>
  <c r="AR136" i="9"/>
  <c r="AQ87" i="9"/>
  <c r="AR408" i="9"/>
  <c r="AQ237" i="9"/>
  <c r="AV210" i="9"/>
  <c r="AQ121" i="9"/>
  <c r="AR300" i="9"/>
  <c r="AV109" i="9"/>
  <c r="AR180" i="9"/>
  <c r="AR106" i="9"/>
  <c r="AV349" i="9"/>
  <c r="AV65" i="9"/>
  <c r="AV38" i="9"/>
  <c r="AR157" i="9"/>
  <c r="AV44" i="9"/>
  <c r="AQ362" i="9"/>
  <c r="AQ426" i="9"/>
  <c r="AV64" i="9"/>
  <c r="AV495" i="9"/>
  <c r="AV250" i="9"/>
  <c r="AV27" i="9"/>
  <c r="AQ107" i="9"/>
  <c r="AR410" i="9"/>
  <c r="AV39" i="9"/>
  <c r="AV11" i="9"/>
  <c r="AV420" i="9"/>
  <c r="AR435" i="9"/>
  <c r="AR461" i="9"/>
  <c r="P67" i="13"/>
  <c r="AS67" i="9"/>
  <c r="T19" i="5"/>
  <c r="T23" i="5" s="1"/>
  <c r="H9" i="9"/>
  <c r="D9" i="9"/>
  <c r="K9" i="9"/>
  <c r="F9" i="9"/>
  <c r="N9" i="9"/>
  <c r="C14" i="9"/>
  <c r="AS52" i="9"/>
  <c r="Q17" i="5" a="1"/>
  <c r="Q17" i="5" s="1"/>
  <c r="Q21" i="5" s="1"/>
  <c r="R19" i="5"/>
  <c r="R23" i="5" s="1"/>
  <c r="S19" i="5"/>
  <c r="S23" i="5" s="1"/>
  <c r="S16" i="5"/>
  <c r="S20" i="5" s="1"/>
  <c r="Q16" i="5"/>
  <c r="Q20" i="5" s="1"/>
  <c r="S17" i="5" a="1"/>
  <c r="S17" i="5" s="1"/>
  <c r="S21" i="5" s="1"/>
  <c r="Q18" i="5"/>
  <c r="Q22" i="5" s="1"/>
  <c r="Q19" i="5"/>
  <c r="Q23" i="5" s="1"/>
  <c r="S18" i="5"/>
  <c r="S22" i="5" s="1"/>
  <c r="R17" i="5" a="1"/>
  <c r="R17" i="5" s="1"/>
  <c r="R21" i="5" s="1"/>
  <c r="R18" i="5"/>
  <c r="R22" i="5" s="1"/>
  <c r="R16" i="5"/>
  <c r="R20" i="5" s="1"/>
  <c r="AS49" i="9"/>
  <c r="C85" i="13"/>
  <c r="L13" i="9"/>
  <c r="AS13" i="9"/>
  <c r="AS11" i="9"/>
  <c r="AS16" i="9"/>
  <c r="AS28" i="9"/>
  <c r="H85" i="13"/>
  <c r="AC4" i="13"/>
  <c r="J13" i="9"/>
  <c r="N13" i="9"/>
  <c r="K13" i="9"/>
  <c r="C3" i="13"/>
  <c r="G13" i="9"/>
  <c r="AC5" i="5"/>
  <c r="AC25" i="5" s="1"/>
  <c r="V4" i="13"/>
  <c r="F5" i="5"/>
  <c r="F25" i="5" s="1"/>
  <c r="X5" i="5"/>
  <c r="X25" i="5" s="1"/>
  <c r="I17" i="5" a="1"/>
  <c r="I17" i="5" s="1"/>
  <c r="I21" i="5" s="1"/>
  <c r="G3" i="13"/>
  <c r="J14" i="9"/>
  <c r="K14" i="9"/>
  <c r="L14" i="9"/>
  <c r="K19" i="5"/>
  <c r="K23" i="5" s="1"/>
  <c r="O18" i="5"/>
  <c r="O22" i="5" s="1"/>
  <c r="U3" i="13"/>
  <c r="I3" i="13"/>
  <c r="G4" i="13"/>
  <c r="Y4" i="13"/>
  <c r="S5" i="5"/>
  <c r="S25" i="5" s="1"/>
  <c r="H16" i="5"/>
  <c r="H20" i="5" s="1"/>
  <c r="Z4" i="13"/>
  <c r="F4" i="13"/>
  <c r="O14" i="9"/>
  <c r="W5" i="5"/>
  <c r="W25" i="5" s="1"/>
  <c r="N5" i="5"/>
  <c r="N25" i="5" s="1"/>
  <c r="P18" i="5"/>
  <c r="P22" i="5" s="1"/>
  <c r="J3" i="13"/>
  <c r="Q5" i="5"/>
  <c r="Q25" i="5" s="1"/>
  <c r="M13" i="9"/>
  <c r="S3" i="13"/>
  <c r="M14" i="9"/>
  <c r="W3" i="13"/>
  <c r="AF12" i="5"/>
  <c r="AD21" i="13"/>
  <c r="O17" i="5" a="1"/>
  <c r="O17" i="5" s="1"/>
  <c r="O21" i="5" s="1"/>
  <c r="Q4" i="13"/>
  <c r="R3" i="13"/>
  <c r="R5" i="5"/>
  <c r="R25" i="5" s="1"/>
  <c r="J19" i="5"/>
  <c r="J23" i="5" s="1"/>
  <c r="P4" i="13"/>
  <c r="AF13" i="13"/>
  <c r="K4" i="13"/>
  <c r="V5" i="5"/>
  <c r="V25" i="5" s="1"/>
  <c r="O4" i="13"/>
  <c r="Y5" i="5"/>
  <c r="Y25" i="5" s="1"/>
  <c r="P17" i="5" a="1"/>
  <c r="P17" i="5" s="1"/>
  <c r="P21" i="5" s="1"/>
  <c r="N19" i="5"/>
  <c r="N23" i="5" s="1"/>
  <c r="AD14" i="13"/>
  <c r="AB4" i="13"/>
  <c r="F18" i="5"/>
  <c r="F22" i="5" s="1"/>
  <c r="G18" i="5"/>
  <c r="G22" i="5" s="1"/>
  <c r="H19" i="5"/>
  <c r="H23" i="5" s="1"/>
  <c r="X4" i="13"/>
  <c r="AB3" i="13"/>
  <c r="Z5" i="5"/>
  <c r="Z25" i="5" s="1"/>
  <c r="I4" i="13"/>
  <c r="O19" i="5"/>
  <c r="O23" i="5" s="1"/>
  <c r="N4" i="13"/>
  <c r="E3" i="13"/>
  <c r="Z3" i="13"/>
  <c r="S4" i="13"/>
  <c r="AF19" i="13"/>
  <c r="V3" i="13"/>
  <c r="U4" i="13"/>
  <c r="E16" i="5"/>
  <c r="E20" i="5" s="1"/>
  <c r="P3" i="13"/>
  <c r="H3" i="13"/>
  <c r="M16" i="5"/>
  <c r="M20" i="5" s="1"/>
  <c r="O3" i="13"/>
  <c r="L19" i="5"/>
  <c r="L23" i="5" s="1"/>
  <c r="M4" i="13"/>
  <c r="AF13" i="5"/>
  <c r="N3" i="13"/>
  <c r="AF21" i="13"/>
  <c r="AB5" i="5"/>
  <c r="AB24" i="5" s="1"/>
  <c r="T4" i="13"/>
  <c r="J4" i="13"/>
  <c r="C16" i="5"/>
  <c r="C20" i="5" s="1"/>
  <c r="E14" i="9"/>
  <c r="X3" i="13"/>
  <c r="C4" i="13"/>
  <c r="AA3" i="13"/>
  <c r="AF20" i="13"/>
  <c r="Y3" i="13"/>
  <c r="M3" i="13"/>
  <c r="D16" i="5"/>
  <c r="D20" i="5" s="1"/>
  <c r="E4" i="13"/>
  <c r="AA4" i="13"/>
  <c r="K3" i="13"/>
  <c r="W4" i="13"/>
  <c r="K17" i="5" a="1"/>
  <c r="K17" i="5" s="1"/>
  <c r="K21" i="5" s="1"/>
  <c r="AF12" i="13"/>
  <c r="AG12" i="13" s="1"/>
  <c r="D18" i="5"/>
  <c r="D22" i="5" s="1"/>
  <c r="C5" i="5"/>
  <c r="C25" i="5" s="1"/>
  <c r="M19" i="5"/>
  <c r="M23" i="5" s="1"/>
  <c r="D5" i="5"/>
  <c r="D25" i="5" s="1"/>
  <c r="AF15" i="5"/>
  <c r="T5" i="5"/>
  <c r="T25" i="5" s="1"/>
  <c r="K18" i="5"/>
  <c r="K22" i="5" s="1"/>
  <c r="H14" i="9"/>
  <c r="D19" i="5"/>
  <c r="D23" i="5" s="1"/>
  <c r="M5" i="5"/>
  <c r="M25" i="5" s="1"/>
  <c r="T16" i="5"/>
  <c r="T20" i="5" s="1"/>
  <c r="M18" i="5"/>
  <c r="M22" i="5" s="1"/>
  <c r="O5" i="5"/>
  <c r="O25" i="5" s="1"/>
  <c r="D17" i="5" a="1"/>
  <c r="D17" i="5" s="1"/>
  <c r="D21" i="5" s="1"/>
  <c r="I18" i="5"/>
  <c r="I22" i="5" s="1"/>
  <c r="N14" i="9"/>
  <c r="AD14" i="5"/>
  <c r="L18" i="5"/>
  <c r="L22" i="5" s="1"/>
  <c r="AD15" i="5"/>
  <c r="H4" i="13"/>
  <c r="F3" i="13"/>
  <c r="R4" i="13"/>
  <c r="C18" i="5"/>
  <c r="C22" i="5" s="1"/>
  <c r="AF14" i="5"/>
  <c r="Q3" i="13"/>
  <c r="AD20" i="13"/>
  <c r="AF18" i="13"/>
  <c r="O16" i="5"/>
  <c r="O20" i="5" s="1"/>
  <c r="D14" i="9"/>
  <c r="G14" i="9"/>
  <c r="L3" i="13"/>
  <c r="AF17" i="13"/>
  <c r="AG17" i="13" s="1"/>
  <c r="AD16" i="13"/>
  <c r="AD19" i="13"/>
  <c r="D4" i="13"/>
  <c r="AD17" i="13"/>
  <c r="AD11" i="5"/>
  <c r="G19" i="5"/>
  <c r="G23" i="5" s="1"/>
  <c r="H17" i="5" a="1"/>
  <c r="H17" i="5" s="1"/>
  <c r="H21" i="5" s="1"/>
  <c r="H5" i="5"/>
  <c r="H25" i="5" s="1"/>
  <c r="H18" i="5"/>
  <c r="H22" i="5" s="1"/>
  <c r="U5" i="5"/>
  <c r="U25" i="5" s="1"/>
  <c r="P16" i="5"/>
  <c r="P20" i="5" s="1"/>
  <c r="AF14" i="13"/>
  <c r="P19" i="5"/>
  <c r="P23" i="5" s="1"/>
  <c r="AD12" i="13"/>
  <c r="AD2" i="5"/>
  <c r="L17" i="5" a="1"/>
  <c r="L17" i="5" s="1"/>
  <c r="L21" i="5" s="1"/>
  <c r="F19" i="5"/>
  <c r="F23" i="5" s="1"/>
  <c r="P5" i="5"/>
  <c r="P25" i="5" s="1"/>
  <c r="M17" i="5" a="1"/>
  <c r="M17" i="5" s="1"/>
  <c r="M21" i="5" s="1"/>
  <c r="G5" i="5"/>
  <c r="G25" i="5" s="1"/>
  <c r="AF16" i="13"/>
  <c r="AF11" i="5"/>
  <c r="AG11" i="5" s="1"/>
  <c r="G16" i="5"/>
  <c r="G20" i="5" s="1"/>
  <c r="G17" i="5" a="1"/>
  <c r="G17" i="5" s="1"/>
  <c r="G21" i="5" s="1"/>
  <c r="N18" i="5"/>
  <c r="N22" i="5" s="1"/>
  <c r="N16" i="5"/>
  <c r="N20" i="5" s="1"/>
  <c r="F14" i="9"/>
  <c r="AF15" i="13"/>
  <c r="AD15" i="13"/>
  <c r="E17" i="5" a="1"/>
  <c r="E17" i="5" s="1"/>
  <c r="E21" i="5" s="1"/>
  <c r="E19" i="5"/>
  <c r="E23" i="5" s="1"/>
  <c r="E18" i="5"/>
  <c r="E22" i="5" s="1"/>
  <c r="E5" i="5"/>
  <c r="E25" i="5" s="1"/>
  <c r="L4" i="13"/>
  <c r="L16" i="5"/>
  <c r="L20" i="5" s="1"/>
  <c r="L5" i="5"/>
  <c r="L25" i="5" s="1"/>
  <c r="J5" i="5"/>
  <c r="J25" i="5" s="1"/>
  <c r="AD13" i="5"/>
  <c r="J17" i="5" a="1"/>
  <c r="J17" i="5" s="1"/>
  <c r="J21" i="5" s="1"/>
  <c r="J18" i="5"/>
  <c r="J22" i="5" s="1"/>
  <c r="K16" i="5"/>
  <c r="K20" i="5" s="1"/>
  <c r="K5" i="5"/>
  <c r="K25" i="5" s="1"/>
  <c r="AC3" i="13"/>
  <c r="AD2" i="13"/>
  <c r="D3" i="13"/>
  <c r="C17" i="5" a="1"/>
  <c r="C17" i="5" s="1"/>
  <c r="C21" i="5" s="1"/>
  <c r="C19" i="5"/>
  <c r="C23" i="5" s="1"/>
  <c r="T18" i="5"/>
  <c r="T22" i="5" s="1"/>
  <c r="T17" i="5" a="1"/>
  <c r="T17" i="5" s="1"/>
  <c r="T21" i="5" s="1"/>
  <c r="T3" i="13"/>
  <c r="I19" i="5"/>
  <c r="I23" i="5" s="1"/>
  <c r="I5" i="5"/>
  <c r="I25" i="5" s="1"/>
  <c r="I16" i="5"/>
  <c r="I20" i="5" s="1"/>
  <c r="N17" i="5" a="1"/>
  <c r="N17" i="5" s="1"/>
  <c r="N21" i="5" s="1"/>
  <c r="F16" i="5"/>
  <c r="F20" i="5" s="1"/>
  <c r="F17" i="5" a="1"/>
  <c r="F17" i="5" s="1"/>
  <c r="F21" i="5" s="1"/>
  <c r="AA5" i="5"/>
  <c r="AA25" i="5" s="1"/>
  <c r="J16" i="5"/>
  <c r="J20" i="5" s="1"/>
  <c r="O13" i="9"/>
  <c r="AR14" i="9"/>
  <c r="F13" i="9"/>
  <c r="H13" i="9"/>
  <c r="C13" i="9"/>
  <c r="E13" i="9"/>
  <c r="J79" i="13"/>
  <c r="G79" i="13"/>
  <c r="B13" i="9"/>
  <c r="G9" i="9"/>
  <c r="D13" i="9"/>
  <c r="M9" i="9"/>
  <c r="O9" i="9"/>
  <c r="AS24" i="9"/>
  <c r="AS6" i="9"/>
  <c r="AQ461" i="9"/>
  <c r="AS7" i="9"/>
  <c r="M73" i="13"/>
  <c r="K10" i="13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AR237" i="9"/>
  <c r="AR61" i="9"/>
  <c r="AR76" i="9"/>
  <c r="AR8" i="9"/>
  <c r="AQ438" i="9"/>
  <c r="AK461" i="9"/>
  <c r="AV461" i="9" s="1"/>
  <c r="AR500" i="9"/>
  <c r="AQ101" i="9"/>
  <c r="AK14" i="9"/>
  <c r="AV14" i="9" s="1"/>
  <c r="AK237" i="9"/>
  <c r="AV237" i="9" s="1"/>
  <c r="AQ293" i="9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AS76" i="9"/>
  <c r="V97" i="13"/>
  <c r="C109" i="13"/>
  <c r="N103" i="13"/>
  <c r="AA91" i="13"/>
  <c r="O103" i="13"/>
  <c r="X91" i="13"/>
  <c r="E103" i="13"/>
  <c r="AS5" i="9"/>
  <c r="AS22" i="9"/>
  <c r="AA97" i="13"/>
  <c r="O109" i="13"/>
  <c r="X97" i="13"/>
  <c r="E109" i="13"/>
  <c r="V91" i="13"/>
  <c r="C103" i="13"/>
  <c r="AR115" i="9"/>
  <c r="AQ113" i="9"/>
  <c r="AR113" i="9"/>
  <c r="AQ375" i="9"/>
  <c r="AR150" i="9"/>
  <c r="AR476" i="9"/>
  <c r="AK375" i="9"/>
  <c r="AV375" i="9" s="1"/>
  <c r="AK476" i="9"/>
  <c r="AV476" i="9" s="1"/>
  <c r="AQ150" i="9"/>
  <c r="AK115" i="9"/>
  <c r="AV115" i="9" s="1"/>
  <c r="AK438" i="9"/>
  <c r="AV438" i="9" s="1"/>
  <c r="AS10" i="9"/>
  <c r="AK275" i="9"/>
  <c r="AV275" i="9" s="1"/>
  <c r="AQ287" i="9"/>
  <c r="AS3" i="9"/>
  <c r="AS32" i="9"/>
  <c r="AS15" i="9"/>
  <c r="AQ378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AK378" i="9"/>
  <c r="AV378" i="9" s="1"/>
  <c r="AQ484" i="9"/>
  <c r="AQ290" i="9"/>
  <c r="AR244" i="9"/>
  <c r="AQ160" i="9"/>
  <c r="AK408" i="9"/>
  <c r="AV408" i="9" s="1"/>
  <c r="AR445" i="9"/>
  <c r="AR160" i="9"/>
  <c r="AR29" i="9"/>
  <c r="AK226" i="9"/>
  <c r="AV226" i="9" s="1"/>
  <c r="E91" i="13"/>
  <c r="N10" i="13"/>
  <c r="J10" i="13"/>
  <c r="AK345" i="9"/>
  <c r="AV345" i="9" s="1"/>
  <c r="AQ408" i="9"/>
  <c r="AK212" i="9"/>
  <c r="AV212" i="9" s="1"/>
  <c r="AK445" i="9"/>
  <c r="AV445" i="9" s="1"/>
  <c r="AR293" i="9"/>
  <c r="AK244" i="9"/>
  <c r="AV244" i="9" s="1"/>
  <c r="AK101" i="9"/>
  <c r="AV101" i="9" s="1"/>
  <c r="AR212" i="9"/>
  <c r="AK500" i="9"/>
  <c r="AV500" i="9" s="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342" i="9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98" i="9"/>
  <c r="AK98" i="9"/>
  <c r="AV98" i="9" s="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AR235" i="9"/>
  <c r="AQ322" i="9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AR490" i="9"/>
  <c r="AK308" i="9"/>
  <c r="AV308" i="9" s="1"/>
  <c r="AQ384" i="9"/>
  <c r="AQ425" i="9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AK208" i="9"/>
  <c r="AV208" i="9" s="1"/>
  <c r="AR208" i="9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D11" i="9"/>
  <c r="C11" i="9"/>
  <c r="G11" i="9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AR289" i="9"/>
  <c r="AR357" i="9"/>
  <c r="AK396" i="9"/>
  <c r="AV396" i="9" s="1"/>
  <c r="AR4" i="9"/>
  <c r="K11" i="9"/>
  <c r="O11" i="9"/>
  <c r="AQ353" i="9"/>
  <c r="AR353" i="9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J11" i="9"/>
  <c r="M11" i="9"/>
  <c r="N11" i="9"/>
  <c r="L11" i="9"/>
  <c r="AR41" i="9"/>
  <c r="AR13" i="9"/>
  <c r="AS55" i="9"/>
  <c r="AR55" i="9"/>
  <c r="A13" i="13"/>
  <c r="AD13" i="13" s="1"/>
  <c r="AK499" i="9"/>
  <c r="AV499" i="9" s="1"/>
  <c r="AQ499" i="9"/>
  <c r="AR499" i="9"/>
  <c r="AS44" i="9"/>
  <c r="AS27" i="9"/>
  <c r="AQ210" i="9"/>
  <c r="AR25" i="9"/>
  <c r="AR38" i="9"/>
  <c r="AS38" i="9"/>
  <c r="AK370" i="9"/>
  <c r="AV370" i="9" s="1"/>
  <c r="AQ370" i="9"/>
  <c r="AR370" i="9"/>
  <c r="AS8" i="9"/>
  <c r="AS20" i="9"/>
  <c r="AR20" i="9"/>
  <c r="AS72" i="9"/>
  <c r="AR278" i="9"/>
  <c r="AQ278" i="9"/>
  <c r="AR27" i="9"/>
  <c r="AS41" i="9"/>
  <c r="AR210" i="9"/>
  <c r="AR52" i="9"/>
  <c r="AR44" i="9"/>
  <c r="AR68" i="9"/>
  <c r="Z10" i="13"/>
  <c r="AS12" i="9"/>
  <c r="AR12" i="9"/>
  <c r="W78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AS61" i="9"/>
  <c r="AS48" i="9"/>
  <c r="AS70" i="9"/>
  <c r="AS54" i="9"/>
  <c r="AR54" i="9"/>
  <c r="U10" i="13"/>
  <c r="C10" i="13"/>
  <c r="H107" i="13"/>
  <c r="AR64" i="9"/>
  <c r="AS64" i="9"/>
  <c r="C105" i="13"/>
  <c r="C107" i="13"/>
  <c r="AS4" i="9"/>
  <c r="W74" i="13"/>
  <c r="W82" i="13"/>
  <c r="H98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AS60" i="9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H102" i="13"/>
  <c r="AS19" i="9"/>
  <c r="K10" i="9"/>
  <c r="G10" i="9"/>
  <c r="Y10" i="13"/>
  <c r="S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H105" i="13"/>
  <c r="V93" i="13"/>
  <c r="X92" i="13"/>
  <c r="G101" i="13"/>
  <c r="H99" i="13"/>
  <c r="V89" i="13"/>
  <c r="Z78" i="13"/>
  <c r="H10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Y78" i="13"/>
  <c r="C102" i="13"/>
  <c r="E98" i="13"/>
  <c r="AT83" i="9"/>
  <c r="AT81" i="9"/>
  <c r="AT77" i="9"/>
  <c r="AT75" i="9"/>
  <c r="AQ75" i="9" s="1"/>
  <c r="AE20" i="13" l="1"/>
  <c r="P22" i="13"/>
  <c r="I86" i="13"/>
  <c r="I95" i="13"/>
  <c r="E89" i="13"/>
  <c r="R93" i="13"/>
  <c r="O86" i="13"/>
  <c r="C86" i="13"/>
  <c r="M86" i="13"/>
  <c r="H92" i="13"/>
  <c r="P89" i="13"/>
  <c r="A18" i="13"/>
  <c r="AD18" i="13" s="1"/>
  <c r="AE18" i="13" s="1"/>
  <c r="AS63" i="9"/>
  <c r="R22" i="13"/>
  <c r="AS65" i="9"/>
  <c r="AS57" i="9"/>
  <c r="X22" i="13"/>
  <c r="AR71" i="9"/>
  <c r="AS66" i="9"/>
  <c r="AS74" i="9"/>
  <c r="AR51" i="9"/>
  <c r="AS51" i="9"/>
  <c r="R10" i="13"/>
  <c r="AR43" i="9"/>
  <c r="AR47" i="9"/>
  <c r="K64" i="13"/>
  <c r="AS43" i="9"/>
  <c r="AS47" i="9"/>
  <c r="AS42" i="9"/>
  <c r="G64" i="13"/>
  <c r="AR39" i="9"/>
  <c r="AS39" i="9"/>
  <c r="AT8" i="9"/>
  <c r="AQ8" i="9" s="1"/>
  <c r="T62" i="13"/>
  <c r="AS33" i="9"/>
  <c r="AE19" i="13"/>
  <c r="U22" i="13"/>
  <c r="AG19" i="13"/>
  <c r="T22" i="13"/>
  <c r="O22" i="13"/>
  <c r="AC22" i="13"/>
  <c r="Z22" i="13"/>
  <c r="W22" i="13"/>
  <c r="AC24" i="5"/>
  <c r="AA22" i="13"/>
  <c r="AE13" i="5"/>
  <c r="K22" i="13"/>
  <c r="Q22" i="13"/>
  <c r="G22" i="13"/>
  <c r="C22" i="13"/>
  <c r="V22" i="13"/>
  <c r="AE12" i="13"/>
  <c r="AG13" i="13"/>
  <c r="AG18" i="13"/>
  <c r="AD4" i="13"/>
  <c r="AE17" i="13"/>
  <c r="AB22" i="13"/>
  <c r="I22" i="13"/>
  <c r="AG15" i="13"/>
  <c r="AG20" i="13"/>
  <c r="N22" i="13"/>
  <c r="AE14" i="13"/>
  <c r="AG14" i="13"/>
  <c r="AE21" i="13"/>
  <c r="F22" i="13"/>
  <c r="Y22" i="13"/>
  <c r="J22" i="13"/>
  <c r="AG16" i="13"/>
  <c r="E22" i="13"/>
  <c r="AB25" i="5"/>
  <c r="S22" i="13"/>
  <c r="AE13" i="13"/>
  <c r="AG21" i="13"/>
  <c r="AE14" i="5"/>
  <c r="H22" i="13"/>
  <c r="AE15" i="5"/>
  <c r="M22" i="13"/>
  <c r="AD18" i="5"/>
  <c r="AD3" i="13"/>
  <c r="AG15" i="5"/>
  <c r="AE11" i="5"/>
  <c r="AD16" i="5"/>
  <c r="AD5" i="5"/>
  <c r="AD17" i="5"/>
  <c r="D22" i="13"/>
  <c r="AE15" i="13"/>
  <c r="AE16" i="13"/>
  <c r="AD19" i="5"/>
  <c r="L22" i="13"/>
  <c r="AG12" i="5"/>
  <c r="AG14" i="5"/>
  <c r="AG13" i="5"/>
  <c r="AR33" i="9"/>
  <c r="E108" i="13"/>
  <c r="AT13" i="9"/>
  <c r="AQ13" i="9" s="1"/>
  <c r="U81" i="13"/>
  <c r="K94" i="13"/>
  <c r="F88" i="13"/>
  <c r="AT19" i="9"/>
  <c r="AQ19" i="9" s="1"/>
  <c r="I107" i="13"/>
  <c r="U77" i="13"/>
  <c r="AT5" i="9"/>
  <c r="AQ5" i="9" s="1"/>
  <c r="Q101" i="13"/>
  <c r="M104" i="13"/>
  <c r="G87" i="13"/>
  <c r="AT28" i="9"/>
  <c r="AQ28" i="9" s="1"/>
  <c r="AT10" i="9"/>
  <c r="AQ10" i="9" s="1"/>
  <c r="F113" i="13"/>
  <c r="AT11" i="9"/>
  <c r="AQ11" i="9" s="1"/>
  <c r="O99" i="13"/>
  <c r="F114" i="13"/>
  <c r="AT22" i="9"/>
  <c r="AQ22" i="9" s="1"/>
  <c r="Q114" i="13"/>
  <c r="Q118" i="13"/>
  <c r="F118" i="13"/>
  <c r="Q117" i="13"/>
  <c r="F117" i="13"/>
  <c r="Q113" i="13"/>
  <c r="AT27" i="9"/>
  <c r="AQ27" i="9" s="1"/>
  <c r="AT9" i="9"/>
  <c r="AQ9" i="9" s="1"/>
  <c r="AT21" i="9"/>
  <c r="AQ21" i="9" s="1"/>
  <c r="Q98" i="13"/>
  <c r="P104" i="13"/>
  <c r="C87" i="13"/>
  <c r="AT15" i="9"/>
  <c r="AQ15" i="9" s="1"/>
  <c r="AT7" i="9"/>
  <c r="AQ7" i="9" s="1"/>
  <c r="C106" i="13"/>
  <c r="AT29" i="9"/>
  <c r="AQ29" i="9" s="1"/>
  <c r="AT25" i="9"/>
  <c r="AQ25" i="9" s="1"/>
  <c r="M106" i="13"/>
  <c r="X93" i="13"/>
  <c r="AT17" i="9"/>
  <c r="AQ17" i="9" s="1"/>
  <c r="AT6" i="9"/>
  <c r="AQ6" i="9" s="1"/>
  <c r="AA95" i="13"/>
  <c r="K101" i="13"/>
  <c r="O88" i="13"/>
  <c r="AT30" i="9"/>
  <c r="AQ30" i="9" s="1"/>
  <c r="C101" i="13"/>
  <c r="Q94" i="13"/>
  <c r="Q99" i="13"/>
  <c r="P108" i="13"/>
  <c r="M102" i="13"/>
  <c r="F106" i="13"/>
  <c r="O93" i="13"/>
  <c r="M98" i="13"/>
  <c r="P98" i="13"/>
  <c r="M105" i="13"/>
  <c r="Q107" i="13"/>
  <c r="T86" i="13"/>
  <c r="F93" i="13"/>
  <c r="K87" i="13"/>
  <c r="Q106" i="13"/>
  <c r="N95" i="13"/>
  <c r="AA77" i="13"/>
  <c r="K90" i="13"/>
  <c r="F86" i="13"/>
  <c r="E87" i="13"/>
  <c r="R102" i="13"/>
  <c r="P99" i="13"/>
  <c r="I92" i="13"/>
  <c r="U8" i="13"/>
  <c r="I102" i="13"/>
  <c r="U96" i="13"/>
  <c r="E106" i="13"/>
  <c r="C99" i="13"/>
  <c r="T95" i="13"/>
  <c r="V86" i="13"/>
  <c r="C98" i="13"/>
  <c r="Z74" i="13"/>
  <c r="F90" i="13"/>
  <c r="Z83" i="13"/>
  <c r="D96" i="13"/>
  <c r="AT14" i="9"/>
  <c r="AQ14" i="9" s="1"/>
  <c r="U95" i="13"/>
  <c r="W90" i="13"/>
  <c r="Q92" i="13"/>
  <c r="P94" i="13"/>
  <c r="O105" i="13"/>
  <c r="F92" i="13"/>
  <c r="AA76" i="13"/>
  <c r="F102" i="13"/>
  <c r="K95" i="13"/>
  <c r="W96" i="13"/>
  <c r="AT16" i="9"/>
  <c r="AQ16" i="9" s="1"/>
  <c r="F98" i="13"/>
  <c r="W88" i="13"/>
  <c r="Q105" i="13"/>
  <c r="F89" i="13"/>
  <c r="W92" i="13"/>
  <c r="Z84" i="13"/>
  <c r="AA75" i="13"/>
  <c r="U88" i="13"/>
  <c r="I100" i="13"/>
  <c r="D93" i="13"/>
  <c r="AT24" i="9"/>
  <c r="AQ24" i="9" s="1"/>
  <c r="N88" i="13"/>
  <c r="U87" i="13"/>
  <c r="R95" i="13"/>
  <c r="L96" i="13"/>
  <c r="AT12" i="9"/>
  <c r="AQ12" i="9" s="1"/>
  <c r="S96" i="13"/>
  <c r="V84" i="13"/>
  <c r="O101" i="13"/>
  <c r="Y96" i="13"/>
  <c r="M90" i="13"/>
  <c r="Y77" i="13"/>
  <c r="Q89" i="13"/>
  <c r="Z80" i="13"/>
  <c r="E95" i="13"/>
  <c r="T87" i="13"/>
  <c r="G105" i="13"/>
  <c r="E105" i="13"/>
  <c r="E104" i="13"/>
  <c r="Z76" i="13"/>
  <c r="N107" i="13"/>
  <c r="G99" i="13"/>
  <c r="E99" i="13"/>
  <c r="H95" i="13"/>
  <c r="F95" i="13"/>
  <c r="N90" i="13"/>
  <c r="X90" i="13"/>
  <c r="P107" i="13"/>
  <c r="AT18" i="9"/>
  <c r="AQ18" i="9" s="1"/>
  <c r="X84" i="13"/>
  <c r="Y82" i="13"/>
  <c r="U83" i="13"/>
  <c r="AA8" i="13"/>
  <c r="Q10" i="13"/>
  <c r="X10" i="13"/>
  <c r="T10" i="13"/>
  <c r="AA10" i="13"/>
  <c r="Y7" i="13"/>
  <c r="O10" i="13"/>
  <c r="V10" i="13"/>
  <c r="AT26" i="9"/>
  <c r="AQ26" i="9" s="1"/>
  <c r="W7" i="13"/>
  <c r="AT78" i="9"/>
  <c r="AQ78" i="9" s="1"/>
  <c r="R96" i="13"/>
  <c r="Q100" i="13"/>
  <c r="Y9" i="13"/>
  <c r="X80" i="13"/>
  <c r="V76" i="13"/>
  <c r="AT31" i="9"/>
  <c r="AQ31" i="9" s="1"/>
  <c r="AT20" i="9"/>
  <c r="AQ20" i="9" s="1"/>
  <c r="I96" i="13"/>
  <c r="AT23" i="9"/>
  <c r="AQ23" i="9" s="1"/>
  <c r="AT32" i="9"/>
  <c r="AQ32" i="9" s="1"/>
  <c r="I93" i="13"/>
  <c r="N98" i="13"/>
  <c r="AT76" i="9"/>
  <c r="AQ76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V8" i="13"/>
  <c r="W5" i="13"/>
  <c r="X5" i="13"/>
  <c r="Y6" i="13"/>
  <c r="Y4" i="5"/>
  <c r="Y24" i="5" s="1"/>
  <c r="Z62" i="13"/>
  <c r="V74" i="13"/>
  <c r="W86" i="13"/>
  <c r="S93" i="13"/>
  <c r="S87" i="13"/>
  <c r="Z63" i="13"/>
  <c r="V94" i="13"/>
  <c r="Y70" i="13"/>
  <c r="C94" i="13"/>
  <c r="Y94" i="13"/>
  <c r="AA65" i="13"/>
  <c r="K108" i="13"/>
  <c r="K105" i="13"/>
  <c r="R104" i="13"/>
  <c r="R101" i="13"/>
  <c r="R100" i="13"/>
  <c r="R98" i="13"/>
  <c r="F108" i="13"/>
  <c r="F104" i="13"/>
  <c r="AA5" i="13"/>
  <c r="AA74" i="13"/>
  <c r="G98" i="13"/>
  <c r="V69" i="13"/>
  <c r="AA69" i="13"/>
  <c r="W81" i="13"/>
  <c r="AA63" i="13"/>
  <c r="V95" i="13"/>
  <c r="AA72" i="13"/>
  <c r="V90" i="13"/>
  <c r="S95" i="13"/>
  <c r="V82" i="13"/>
  <c r="W94" i="13"/>
  <c r="Y95" i="13"/>
  <c r="Z72" i="13"/>
  <c r="X96" i="13"/>
  <c r="N108" i="13"/>
  <c r="Z66" i="13"/>
  <c r="AA64" i="13"/>
  <c r="J87" i="13"/>
  <c r="Y87" i="13"/>
  <c r="Y63" i="13"/>
  <c r="V64" i="13"/>
  <c r="T88" i="13"/>
  <c r="Y65" i="13"/>
  <c r="C89" i="13"/>
  <c r="Y89" i="13"/>
  <c r="U80" i="13"/>
  <c r="N104" i="13"/>
  <c r="AA68" i="13"/>
  <c r="W68" i="13"/>
  <c r="AA92" i="13"/>
  <c r="L92" i="13"/>
  <c r="Y5" i="13"/>
  <c r="AA62" i="13"/>
  <c r="H93" i="13"/>
  <c r="W69" i="13"/>
  <c r="W72" i="13"/>
  <c r="E90" i="13"/>
  <c r="Y64" i="13"/>
  <c r="V65" i="13"/>
  <c r="D107" i="13"/>
  <c r="D105" i="13"/>
  <c r="D102" i="13"/>
  <c r="D99" i="13"/>
  <c r="D98" i="13"/>
  <c r="I105" i="13"/>
  <c r="M95" i="13"/>
  <c r="Y86" i="13"/>
  <c r="E86" i="13"/>
  <c r="U86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W70" i="13"/>
  <c r="Z82" i="13"/>
  <c r="U94" i="13"/>
  <c r="V72" i="13"/>
  <c r="J96" i="13"/>
  <c r="T96" i="13"/>
  <c r="L90" i="13"/>
  <c r="Z9" i="13"/>
  <c r="H90" i="13"/>
  <c r="AA89" i="13"/>
  <c r="AA88" i="13"/>
  <c r="W87" i="13"/>
  <c r="Z64" i="13"/>
  <c r="X88" i="13"/>
  <c r="Z77" i="13"/>
  <c r="U89" i="13"/>
  <c r="J92" i="13"/>
  <c r="AA71" i="13"/>
  <c r="X9" i="13"/>
  <c r="V70" i="13"/>
  <c r="U66" i="13"/>
  <c r="Y71" i="13"/>
  <c r="Y72" i="13"/>
  <c r="V9" i="13"/>
  <c r="X64" i="13"/>
  <c r="K107" i="13"/>
  <c r="K102" i="13"/>
  <c r="K99" i="13"/>
  <c r="R108" i="13"/>
  <c r="R107" i="13"/>
  <c r="R106" i="13"/>
  <c r="O108" i="13"/>
  <c r="I104" i="13"/>
  <c r="I101" i="13"/>
  <c r="M89" i="13"/>
  <c r="F107" i="13"/>
  <c r="F105" i="13"/>
  <c r="F101" i="13"/>
  <c r="F100" i="13"/>
  <c r="F99" i="13"/>
  <c r="I98" i="13"/>
  <c r="Y62" i="13"/>
  <c r="N93" i="13"/>
  <c r="U93" i="13"/>
  <c r="X6" i="13"/>
  <c r="X4" i="5"/>
  <c r="X24" i="5" s="1"/>
  <c r="U84" i="13"/>
  <c r="H96" i="13"/>
  <c r="Z96" i="13"/>
  <c r="X78" i="13"/>
  <c r="Y76" i="13"/>
  <c r="G100" i="13"/>
  <c r="V77" i="13"/>
  <c r="G89" i="13"/>
  <c r="W89" i="13"/>
  <c r="V80" i="13"/>
  <c r="H104" i="13"/>
  <c r="Z68" i="13"/>
  <c r="U92" i="13"/>
  <c r="Z92" i="13"/>
  <c r="V62" i="13"/>
  <c r="U62" i="13"/>
  <c r="X63" i="13"/>
  <c r="V75" i="13"/>
  <c r="X72" i="13"/>
  <c r="V83" i="13"/>
  <c r="W71" i="13"/>
  <c r="Z95" i="13"/>
  <c r="Z70" i="13"/>
  <c r="N106" i="13"/>
  <c r="U90" i="13"/>
  <c r="U72" i="13"/>
  <c r="N102" i="13"/>
  <c r="V66" i="13"/>
  <c r="Y90" i="13"/>
  <c r="V78" i="13"/>
  <c r="U75" i="13"/>
  <c r="Y8" i="13"/>
  <c r="Y68" i="13"/>
  <c r="U68" i="13"/>
  <c r="D108" i="13"/>
  <c r="D106" i="13"/>
  <c r="D104" i="13"/>
  <c r="D101" i="13"/>
  <c r="D100" i="13"/>
  <c r="I94" i="13"/>
  <c r="O95" i="13"/>
  <c r="I87" i="13"/>
  <c r="O104" i="13"/>
  <c r="O106" i="13"/>
  <c r="I106" i="13"/>
  <c r="U74" i="13"/>
  <c r="Q86" i="13"/>
  <c r="W62" i="13"/>
  <c r="X74" i="13"/>
  <c r="Z86" i="13"/>
  <c r="U69" i="13"/>
  <c r="X81" i="13"/>
  <c r="Y69" i="13"/>
  <c r="Y93" i="13"/>
  <c r="AA87" i="13"/>
  <c r="V6" i="13"/>
  <c r="V4" i="5"/>
  <c r="V24" i="5" s="1"/>
  <c r="V63" i="13"/>
  <c r="W84" i="13"/>
  <c r="U70" i="13"/>
  <c r="X82" i="13"/>
  <c r="H106" i="13"/>
  <c r="G95" i="13"/>
  <c r="Y83" i="13"/>
  <c r="Y84" i="13"/>
  <c r="G108" i="13"/>
  <c r="W77" i="13"/>
  <c r="W76" i="13"/>
  <c r="U76" i="13"/>
  <c r="H88" i="13"/>
  <c r="Z88" i="13"/>
  <c r="U65" i="13"/>
  <c r="W65" i="13"/>
  <c r="X77" i="13"/>
  <c r="S89" i="13"/>
  <c r="H101" i="13"/>
  <c r="AA80" i="13"/>
  <c r="V68" i="13"/>
  <c r="Y92" i="13"/>
  <c r="X62" i="13"/>
  <c r="X69" i="13"/>
  <c r="Z69" i="13"/>
  <c r="AA70" i="13"/>
  <c r="AA66" i="13"/>
  <c r="Z71" i="13"/>
  <c r="Y66" i="13"/>
  <c r="W66" i="13"/>
  <c r="X65" i="13"/>
  <c r="U64" i="13"/>
  <c r="W64" i="13"/>
  <c r="Z7" i="13"/>
  <c r="Z65" i="13"/>
  <c r="X68" i="13"/>
  <c r="Q87" i="13" l="1"/>
  <c r="P88" i="13"/>
  <c r="E96" i="13"/>
  <c r="S92" i="13"/>
  <c r="Q93" i="13"/>
  <c r="O89" i="13"/>
  <c r="E88" i="13"/>
  <c r="S94" i="13"/>
  <c r="Q95" i="13"/>
  <c r="D89" i="13"/>
  <c r="J90" i="13"/>
  <c r="L87" i="13"/>
  <c r="D87" i="13"/>
  <c r="L89" i="13"/>
  <c r="N96" i="13"/>
  <c r="T92" i="13"/>
  <c r="T89" i="13"/>
  <c r="D88" i="13"/>
  <c r="Q88" i="13"/>
  <c r="O94" i="13"/>
  <c r="G94" i="13"/>
  <c r="D86" i="13"/>
  <c r="L93" i="13"/>
  <c r="H86" i="13"/>
  <c r="C93" i="13"/>
  <c r="T93" i="13"/>
  <c r="O92" i="13"/>
  <c r="M87" i="13"/>
  <c r="I88" i="13"/>
  <c r="S86" i="13"/>
  <c r="K86" i="13"/>
  <c r="L94" i="13"/>
  <c r="E94" i="13"/>
  <c r="C95" i="13"/>
  <c r="C90" i="13"/>
  <c r="I89" i="13"/>
  <c r="N87" i="13"/>
  <c r="Q96" i="13"/>
  <c r="L88" i="13"/>
  <c r="K89" i="13"/>
  <c r="N89" i="13"/>
  <c r="D94" i="13"/>
  <c r="D90" i="13"/>
  <c r="F96" i="13"/>
  <c r="P86" i="13"/>
  <c r="J86" i="13"/>
  <c r="N94" i="13"/>
  <c r="G90" i="13"/>
  <c r="E68" i="13"/>
  <c r="K92" i="13"/>
  <c r="J93" i="13"/>
  <c r="J88" i="13"/>
  <c r="G92" i="13"/>
  <c r="M88" i="13"/>
  <c r="N92" i="13"/>
  <c r="R86" i="13"/>
  <c r="L86" i="13"/>
  <c r="I70" i="13"/>
  <c r="AT68" i="9"/>
  <c r="AQ68" i="9" s="1"/>
  <c r="K62" i="13"/>
  <c r="AT54" i="9"/>
  <c r="AQ54" i="9" s="1"/>
  <c r="AT62" i="9"/>
  <c r="AQ62" i="9" s="1"/>
  <c r="T69" i="13"/>
  <c r="AT70" i="9"/>
  <c r="AQ70" i="9" s="1"/>
  <c r="AT69" i="9"/>
  <c r="AQ69" i="9" s="1"/>
  <c r="AT74" i="9"/>
  <c r="AQ74" i="9" s="1"/>
  <c r="AT60" i="9"/>
  <c r="AQ60" i="9" s="1"/>
  <c r="AT63" i="9"/>
  <c r="AQ63" i="9" s="1"/>
  <c r="G65" i="13"/>
  <c r="AT59" i="9"/>
  <c r="AT58" i="9"/>
  <c r="AQ58" i="9" s="1"/>
  <c r="AT64" i="9"/>
  <c r="AQ64" i="9" s="1"/>
  <c r="AT66" i="9"/>
  <c r="AT65" i="9"/>
  <c r="AQ65" i="9" s="1"/>
  <c r="AT57" i="9"/>
  <c r="AQ57" i="9" s="1"/>
  <c r="AT34" i="9"/>
  <c r="AQ34" i="9" s="1"/>
  <c r="AT72" i="9"/>
  <c r="AQ72" i="9" s="1"/>
  <c r="AT71" i="9"/>
  <c r="AQ71" i="9" s="1"/>
  <c r="AT61" i="9"/>
  <c r="AQ61" i="9" s="1"/>
  <c r="AT56" i="9"/>
  <c r="AQ56" i="9" s="1"/>
  <c r="AT55" i="9"/>
  <c r="AQ55" i="9" s="1"/>
  <c r="AT67" i="9"/>
  <c r="AQ67" i="9" s="1"/>
  <c r="AT73" i="9"/>
  <c r="AQ73" i="9" s="1"/>
  <c r="T74" i="13"/>
  <c r="AT53" i="9"/>
  <c r="AQ53" i="9" s="1"/>
  <c r="Q77" i="13"/>
  <c r="AT51" i="9"/>
  <c r="AQ51" i="9" s="1"/>
  <c r="AT50" i="9"/>
  <c r="AQ50" i="9" s="1"/>
  <c r="R116" i="13"/>
  <c r="I116" i="13"/>
  <c r="R113" i="13"/>
  <c r="I113" i="13"/>
  <c r="R112" i="13"/>
  <c r="I112" i="13"/>
  <c r="AT52" i="9"/>
  <c r="AQ52" i="9" s="1"/>
  <c r="Q71" i="13"/>
  <c r="G72" i="13"/>
  <c r="J69" i="13"/>
  <c r="Q82" i="13"/>
  <c r="R81" i="13"/>
  <c r="S82" i="13"/>
  <c r="S76" i="13"/>
  <c r="S84" i="13"/>
  <c r="S80" i="13"/>
  <c r="C65" i="13"/>
  <c r="O62" i="13"/>
  <c r="E62" i="13"/>
  <c r="T81" i="13"/>
  <c r="D81" i="13"/>
  <c r="K71" i="13"/>
  <c r="L64" i="13"/>
  <c r="T72" i="13"/>
  <c r="J64" i="13"/>
  <c r="J72" i="13"/>
  <c r="AT46" i="9"/>
  <c r="AQ46" i="9" s="1"/>
  <c r="AT37" i="9"/>
  <c r="AQ37" i="9" s="1"/>
  <c r="AT35" i="9"/>
  <c r="AQ35" i="9" s="1"/>
  <c r="P71" i="13"/>
  <c r="F66" i="13"/>
  <c r="L63" i="13"/>
  <c r="T75" i="13"/>
  <c r="J71" i="13"/>
  <c r="L65" i="13"/>
  <c r="M62" i="13"/>
  <c r="G66" i="13"/>
  <c r="N72" i="13"/>
  <c r="L68" i="13"/>
  <c r="AT47" i="9"/>
  <c r="AQ47" i="9" s="1"/>
  <c r="K70" i="13"/>
  <c r="G68" i="13"/>
  <c r="AT48" i="9"/>
  <c r="AQ48" i="9" s="1"/>
  <c r="O63" i="13"/>
  <c r="P72" i="13"/>
  <c r="Q83" i="13"/>
  <c r="H64" i="13"/>
  <c r="K68" i="13"/>
  <c r="F69" i="13"/>
  <c r="O68" i="13"/>
  <c r="G63" i="13"/>
  <c r="L66" i="13"/>
  <c r="E70" i="13"/>
  <c r="K69" i="13"/>
  <c r="L69" i="13"/>
  <c r="P7" i="13"/>
  <c r="L72" i="13"/>
  <c r="N69" i="13"/>
  <c r="E64" i="13"/>
  <c r="H63" i="13"/>
  <c r="L70" i="13"/>
  <c r="T68" i="13"/>
  <c r="AT45" i="9"/>
  <c r="AQ45" i="9" s="1"/>
  <c r="M65" i="13"/>
  <c r="F64" i="13"/>
  <c r="H72" i="13"/>
  <c r="O64" i="13"/>
  <c r="D72" i="13"/>
  <c r="E63" i="13"/>
  <c r="M72" i="13"/>
  <c r="I68" i="13"/>
  <c r="J68" i="13"/>
  <c r="AT43" i="9"/>
  <c r="AQ43" i="9" s="1"/>
  <c r="L71" i="13"/>
  <c r="K63" i="13"/>
  <c r="E81" i="13"/>
  <c r="F62" i="13"/>
  <c r="J70" i="13"/>
  <c r="O65" i="13"/>
  <c r="E66" i="13"/>
  <c r="J66" i="13"/>
  <c r="N66" i="13"/>
  <c r="N71" i="13"/>
  <c r="O70" i="13"/>
  <c r="N62" i="13"/>
  <c r="G62" i="13"/>
  <c r="I64" i="13"/>
  <c r="Q63" i="13"/>
  <c r="D63" i="13"/>
  <c r="N65" i="13"/>
  <c r="D65" i="13"/>
  <c r="G69" i="13"/>
  <c r="H70" i="13"/>
  <c r="N63" i="13"/>
  <c r="H68" i="13"/>
  <c r="K66" i="13"/>
  <c r="P65" i="13"/>
  <c r="H62" i="13"/>
  <c r="M78" i="13"/>
  <c r="H71" i="13"/>
  <c r="M71" i="13"/>
  <c r="O69" i="13"/>
  <c r="D70" i="13"/>
  <c r="Q74" i="13"/>
  <c r="E65" i="13"/>
  <c r="F70" i="13"/>
  <c r="I69" i="13"/>
  <c r="G71" i="13"/>
  <c r="I71" i="13"/>
  <c r="C63" i="13"/>
  <c r="P62" i="13"/>
  <c r="M70" i="13"/>
  <c r="J83" i="13"/>
  <c r="C6" i="13"/>
  <c r="D69" i="13"/>
  <c r="J65" i="13"/>
  <c r="G70" i="13"/>
  <c r="F63" i="13"/>
  <c r="M83" i="13"/>
  <c r="I62" i="13"/>
  <c r="E69" i="13"/>
  <c r="T71" i="13"/>
  <c r="R71" i="13"/>
  <c r="K76" i="13"/>
  <c r="E71" i="13"/>
  <c r="H65" i="13"/>
  <c r="D64" i="13"/>
  <c r="O74" i="13"/>
  <c r="D68" i="13"/>
  <c r="O77" i="13"/>
  <c r="AT38" i="9"/>
  <c r="AQ38" i="9" s="1"/>
  <c r="D71" i="13"/>
  <c r="I72" i="13"/>
  <c r="R70" i="13"/>
  <c r="N64" i="13"/>
  <c r="H69" i="13"/>
  <c r="O72" i="13"/>
  <c r="M64" i="13"/>
  <c r="M63" i="13"/>
  <c r="J62" i="13"/>
  <c r="F71" i="13"/>
  <c r="I66" i="13"/>
  <c r="T70" i="13"/>
  <c r="M68" i="13"/>
  <c r="E72" i="13"/>
  <c r="F72" i="13"/>
  <c r="P70" i="13"/>
  <c r="L77" i="13"/>
  <c r="H7" i="13"/>
  <c r="E82" i="13"/>
  <c r="P69" i="13"/>
  <c r="R80" i="13"/>
  <c r="I7" i="13"/>
  <c r="J80" i="13"/>
  <c r="N70" i="13"/>
  <c r="AT3" i="9"/>
  <c r="AQ3" i="9" s="1"/>
  <c r="E77" i="13"/>
  <c r="N68" i="13"/>
  <c r="W6" i="13"/>
  <c r="K7" i="13"/>
  <c r="O82" i="13"/>
  <c r="I65" i="13"/>
  <c r="M66" i="13"/>
  <c r="K65" i="13"/>
  <c r="E5" i="13"/>
  <c r="P68" i="13"/>
  <c r="I84" i="13"/>
  <c r="J82" i="13"/>
  <c r="M9" i="13"/>
  <c r="F6" i="13"/>
  <c r="L62" i="13"/>
  <c r="T8" i="13"/>
  <c r="F7" i="13"/>
  <c r="L84" i="13"/>
  <c r="O71" i="13"/>
  <c r="I81" i="13"/>
  <c r="N7" i="13"/>
  <c r="H5" i="13"/>
  <c r="F65" i="13"/>
  <c r="K9" i="13"/>
  <c r="T65" i="13"/>
  <c r="Q62" i="13"/>
  <c r="C74" i="13"/>
  <c r="J63" i="13"/>
  <c r="M82" i="13"/>
  <c r="H8" i="13"/>
  <c r="F8" i="13"/>
  <c r="K72" i="13"/>
  <c r="F68" i="13"/>
  <c r="D66" i="13"/>
  <c r="I9" i="13"/>
  <c r="C72" i="13"/>
  <c r="H66" i="13"/>
  <c r="M77" i="13"/>
  <c r="P66" i="13"/>
  <c r="N78" i="13"/>
  <c r="P8" i="13"/>
  <c r="AT39" i="9"/>
  <c r="AQ39" i="9" s="1"/>
  <c r="G80" i="13"/>
  <c r="F75" i="13"/>
  <c r="D84" i="13"/>
  <c r="P81" i="13"/>
  <c r="T6" i="13"/>
  <c r="D74" i="13"/>
  <c r="C8" i="13"/>
  <c r="T77" i="13"/>
  <c r="Q6" i="13"/>
  <c r="K78" i="13"/>
  <c r="L8" i="13"/>
  <c r="L78" i="13"/>
  <c r="Q68" i="13"/>
  <c r="Q80" i="13"/>
  <c r="P63" i="13"/>
  <c r="Q78" i="13"/>
  <c r="G9" i="13"/>
  <c r="R7" i="13"/>
  <c r="R9" i="13"/>
  <c r="M5" i="13"/>
  <c r="O80" i="13"/>
  <c r="K84" i="13"/>
  <c r="O83" i="13"/>
  <c r="T78" i="13"/>
  <c r="M84" i="13"/>
  <c r="T82" i="13"/>
  <c r="Q5" i="13"/>
  <c r="T7" i="13"/>
  <c r="R6" i="13"/>
  <c r="T9" i="13"/>
  <c r="H89" i="13"/>
  <c r="AT4" i="9"/>
  <c r="AQ4" i="9" s="1"/>
  <c r="R99" i="13"/>
  <c r="S9" i="13"/>
  <c r="J94" i="13"/>
  <c r="L7" i="13"/>
  <c r="J95" i="13"/>
  <c r="T94" i="13"/>
  <c r="K98" i="13"/>
  <c r="I108" i="13"/>
  <c r="Q111" i="13"/>
  <c r="F111" i="13"/>
  <c r="Q116" i="13"/>
  <c r="F116" i="13"/>
  <c r="Q112" i="13"/>
  <c r="F112" i="13"/>
  <c r="H87" i="13"/>
  <c r="E92" i="13"/>
  <c r="K104" i="13"/>
  <c r="N99" i="13"/>
  <c r="K5" i="13"/>
  <c r="P105" i="13"/>
  <c r="Q119" i="13"/>
  <c r="F119" i="13"/>
  <c r="Q110" i="13"/>
  <c r="F110" i="13"/>
  <c r="G86" i="13"/>
  <c r="R8" i="13"/>
  <c r="Q120" i="13"/>
  <c r="F120" i="13"/>
  <c r="R105" i="13"/>
  <c r="K106" i="13"/>
  <c r="N101" i="13"/>
  <c r="R83" i="13"/>
  <c r="M107" i="13"/>
  <c r="Q104" i="13"/>
  <c r="P101" i="13"/>
  <c r="Q108" i="13"/>
  <c r="O100" i="13"/>
  <c r="P106" i="13"/>
  <c r="P102" i="13"/>
  <c r="K100" i="13"/>
  <c r="O87" i="13"/>
  <c r="Q81" i="13"/>
  <c r="M93" i="13"/>
  <c r="J89" i="13"/>
  <c r="L95" i="13"/>
  <c r="M101" i="13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M96" i="13"/>
  <c r="G96" i="13"/>
  <c r="T90" i="13"/>
  <c r="M99" i="13"/>
  <c r="R87" i="13"/>
  <c r="Z90" i="13"/>
  <c r="Q102" i="13"/>
  <c r="P93" i="13"/>
  <c r="R92" i="13"/>
  <c r="R90" i="13"/>
  <c r="K93" i="13"/>
  <c r="N86" i="13"/>
  <c r="J75" i="13"/>
  <c r="R94" i="13"/>
  <c r="S90" i="13"/>
  <c r="N100" i="13"/>
  <c r="AA90" i="13"/>
  <c r="O102" i="13"/>
  <c r="X89" i="13"/>
  <c r="E101" i="13"/>
  <c r="AA86" i="13"/>
  <c r="O98" i="13"/>
  <c r="Z93" i="13"/>
  <c r="N105" i="13"/>
  <c r="V88" i="13"/>
  <c r="C100" i="13"/>
  <c r="AT79" i="9"/>
  <c r="AQ79" i="9" s="1"/>
  <c r="F87" i="13"/>
  <c r="T84" i="13"/>
  <c r="P87" i="13"/>
  <c r="P92" i="13"/>
  <c r="N77" i="13"/>
  <c r="O90" i="13"/>
  <c r="P90" i="13"/>
  <c r="C96" i="13"/>
  <c r="O96" i="13"/>
  <c r="P96" i="13"/>
  <c r="T76" i="13"/>
  <c r="K96" i="13"/>
  <c r="C92" i="13"/>
  <c r="W80" i="13"/>
  <c r="Y88" i="13"/>
  <c r="R88" i="13"/>
  <c r="G102" i="13"/>
  <c r="E102" i="13"/>
  <c r="H94" i="13"/>
  <c r="F94" i="13"/>
  <c r="Q90" i="13"/>
  <c r="I99" i="13"/>
  <c r="Q84" i="13"/>
  <c r="H83" i="13"/>
  <c r="O76" i="13"/>
  <c r="AD10" i="13"/>
  <c r="H81" i="13"/>
  <c r="F81" i="13"/>
  <c r="W95" i="13"/>
  <c r="P95" i="13"/>
  <c r="M94" i="13"/>
  <c r="I90" i="13"/>
  <c r="G93" i="13"/>
  <c r="E93" i="13"/>
  <c r="G107" i="13"/>
  <c r="E107" i="13"/>
  <c r="S74" i="13"/>
  <c r="L74" i="13"/>
  <c r="S81" i="13"/>
  <c r="Y75" i="13"/>
  <c r="R75" i="13"/>
  <c r="W83" i="13"/>
  <c r="X76" i="13"/>
  <c r="Q76" i="13"/>
  <c r="M92" i="13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Z6" i="13"/>
  <c r="Z4" i="5"/>
  <c r="Z24" i="5" s="1"/>
  <c r="AA6" i="13"/>
  <c r="AA4" i="5"/>
  <c r="AA24" i="5" s="1"/>
  <c r="K8" i="13" l="1"/>
  <c r="M76" i="13"/>
  <c r="L75" i="13"/>
  <c r="N5" i="13"/>
  <c r="S83" i="13"/>
  <c r="O84" i="13"/>
  <c r="P9" i="13"/>
  <c r="AT49" i="9"/>
  <c r="AQ49" i="9" s="1"/>
  <c r="S75" i="13"/>
  <c r="O78" i="13"/>
  <c r="Q8" i="13"/>
  <c r="P6" i="13"/>
  <c r="Q9" i="13"/>
  <c r="L76" i="13"/>
  <c r="S78" i="13"/>
  <c r="S77" i="13"/>
  <c r="G75" i="13"/>
  <c r="G83" i="13"/>
  <c r="H76" i="13"/>
  <c r="L80" i="13"/>
  <c r="T66" i="13"/>
  <c r="H84" i="13"/>
  <c r="H77" i="13"/>
  <c r="T63" i="13"/>
  <c r="G84" i="13"/>
  <c r="S62" i="13"/>
  <c r="H75" i="13"/>
  <c r="F74" i="13"/>
  <c r="G81" i="13"/>
  <c r="T4" i="5"/>
  <c r="T24" i="5" s="1"/>
  <c r="F76" i="13"/>
  <c r="T64" i="13"/>
  <c r="E83" i="13"/>
  <c r="S71" i="13"/>
  <c r="K6" i="13"/>
  <c r="E74" i="13"/>
  <c r="O81" i="13"/>
  <c r="G78" i="13"/>
  <c r="H80" i="13"/>
  <c r="C83" i="13"/>
  <c r="D5" i="13"/>
  <c r="L81" i="13"/>
  <c r="R110" i="13"/>
  <c r="I110" i="13"/>
  <c r="R111" i="13"/>
  <c r="I111" i="13"/>
  <c r="R114" i="13"/>
  <c r="I114" i="13"/>
  <c r="R119" i="13"/>
  <c r="I119" i="13"/>
  <c r="R117" i="13"/>
  <c r="I117" i="13"/>
  <c r="R120" i="13"/>
  <c r="I120" i="13"/>
  <c r="R118" i="13"/>
  <c r="I118" i="13"/>
  <c r="K80" i="13"/>
  <c r="E9" i="13"/>
  <c r="P4" i="5"/>
  <c r="P24" i="5" s="1"/>
  <c r="D76" i="13"/>
  <c r="F77" i="13"/>
  <c r="I75" i="13"/>
  <c r="M8" i="13"/>
  <c r="D9" i="13"/>
  <c r="M75" i="13"/>
  <c r="G76" i="13"/>
  <c r="F82" i="13"/>
  <c r="K81" i="13"/>
  <c r="I4" i="5"/>
  <c r="I24" i="5" s="1"/>
  <c r="P83" i="13"/>
  <c r="C62" i="13"/>
  <c r="I76" i="13"/>
  <c r="H9" i="13"/>
  <c r="I5" i="13"/>
  <c r="M81" i="13"/>
  <c r="N8" i="13"/>
  <c r="S4" i="5"/>
  <c r="S24" i="5" s="1"/>
  <c r="Q4" i="5"/>
  <c r="Q24" i="5" s="1"/>
  <c r="S6" i="13"/>
  <c r="N74" i="13"/>
  <c r="R4" i="5"/>
  <c r="R24" i="5" s="1"/>
  <c r="E76" i="13"/>
  <c r="C84" i="13"/>
  <c r="S72" i="13"/>
  <c r="Q72" i="13"/>
  <c r="M74" i="13"/>
  <c r="F83" i="13"/>
  <c r="C80" i="13"/>
  <c r="S68" i="13"/>
  <c r="F78" i="13"/>
  <c r="K83" i="13"/>
  <c r="J81" i="13"/>
  <c r="N82" i="13"/>
  <c r="F80" i="13"/>
  <c r="F84" i="13"/>
  <c r="M80" i="13"/>
  <c r="N81" i="13"/>
  <c r="C77" i="13"/>
  <c r="S65" i="13"/>
  <c r="Q65" i="13"/>
  <c r="E80" i="13"/>
  <c r="E84" i="13"/>
  <c r="C78" i="13"/>
  <c r="K77" i="13"/>
  <c r="E75" i="13"/>
  <c r="K75" i="13"/>
  <c r="I82" i="13"/>
  <c r="N76" i="13"/>
  <c r="G74" i="13"/>
  <c r="I78" i="13"/>
  <c r="J77" i="13"/>
  <c r="K74" i="13"/>
  <c r="G77" i="13"/>
  <c r="C82" i="13"/>
  <c r="Q70" i="13"/>
  <c r="S70" i="13"/>
  <c r="N84" i="13"/>
  <c r="H82" i="13"/>
  <c r="N75" i="13"/>
  <c r="H78" i="13"/>
  <c r="K82" i="13"/>
  <c r="I77" i="13"/>
  <c r="C81" i="13"/>
  <c r="S69" i="13"/>
  <c r="Q69" i="13"/>
  <c r="J74" i="13"/>
  <c r="J76" i="13"/>
  <c r="N80" i="13"/>
  <c r="L82" i="13"/>
  <c r="Q66" i="13"/>
  <c r="I74" i="13"/>
  <c r="L83" i="13"/>
  <c r="H74" i="13"/>
  <c r="I80" i="13"/>
  <c r="G82" i="13"/>
  <c r="C75" i="13"/>
  <c r="S63" i="13"/>
  <c r="C76" i="13"/>
  <c r="Q64" i="13"/>
  <c r="S64" i="13"/>
  <c r="J84" i="13"/>
  <c r="P84" i="13"/>
  <c r="R84" i="13"/>
  <c r="P74" i="13"/>
  <c r="R74" i="13"/>
  <c r="R65" i="13"/>
  <c r="R69" i="13"/>
  <c r="S7" i="13"/>
  <c r="P78" i="13"/>
  <c r="R78" i="13"/>
  <c r="P77" i="13"/>
  <c r="R77" i="13"/>
  <c r="P82" i="13"/>
  <c r="R82" i="13"/>
  <c r="R62" i="13"/>
  <c r="P76" i="13"/>
  <c r="R76" i="13"/>
  <c r="R64" i="13"/>
  <c r="S8" i="13"/>
  <c r="R72" i="13"/>
  <c r="S5" i="13"/>
  <c r="R5" i="13"/>
  <c r="N4" i="5"/>
  <c r="N24" i="5" s="1"/>
  <c r="J8" i="13"/>
  <c r="D8" i="13"/>
  <c r="I6" i="13"/>
  <c r="P75" i="13"/>
  <c r="J7" i="13"/>
  <c r="P5" i="13"/>
  <c r="M6" i="13"/>
  <c r="L9" i="13"/>
  <c r="O66" i="13"/>
  <c r="I8" i="13"/>
  <c r="J5" i="13"/>
  <c r="U6" i="13"/>
  <c r="L5" i="13"/>
  <c r="F9" i="13"/>
  <c r="M7" i="13"/>
  <c r="J9" i="13"/>
  <c r="C7" i="13"/>
  <c r="E8" i="13"/>
  <c r="E7" i="13"/>
  <c r="G6" i="13"/>
  <c r="O7" i="13"/>
  <c r="S66" i="13"/>
  <c r="E78" i="13"/>
  <c r="D77" i="13"/>
  <c r="D82" i="13"/>
  <c r="O6" i="13"/>
  <c r="O4" i="5"/>
  <c r="O24" i="5" s="1"/>
  <c r="D7" i="13"/>
  <c r="I83" i="13"/>
  <c r="O9" i="13"/>
  <c r="O8" i="13"/>
  <c r="F5" i="13"/>
  <c r="D6" i="13"/>
  <c r="D4" i="5"/>
  <c r="D24" i="5" s="1"/>
  <c r="D83" i="13"/>
  <c r="F4" i="5"/>
  <c r="F24" i="5" s="1"/>
  <c r="O5" i="13"/>
  <c r="N9" i="13"/>
  <c r="J6" i="13"/>
  <c r="G8" i="13"/>
  <c r="AT44" i="9"/>
  <c r="AQ44" i="9" s="1"/>
  <c r="AT42" i="9"/>
  <c r="AQ42" i="9" s="1"/>
  <c r="N6" i="13"/>
  <c r="J4" i="5"/>
  <c r="J24" i="5" s="1"/>
  <c r="G7" i="13"/>
  <c r="G5" i="13"/>
  <c r="C69" i="13"/>
  <c r="C5" i="13"/>
  <c r="H4" i="5"/>
  <c r="H24" i="5" s="1"/>
  <c r="C9" i="13"/>
  <c r="C68" i="13"/>
  <c r="C66" i="13"/>
  <c r="Q75" i="13"/>
  <c r="O75" i="13"/>
  <c r="N83" i="13"/>
  <c r="T80" i="13"/>
  <c r="P80" i="13"/>
  <c r="AT36" i="9"/>
  <c r="AQ36" i="9" s="1"/>
  <c r="R66" i="13"/>
  <c r="D78" i="13"/>
  <c r="C64" i="13"/>
  <c r="D62" i="13"/>
  <c r="C71" i="13"/>
  <c r="R68" i="13"/>
  <c r="D80" i="13"/>
  <c r="AT33" i="9"/>
  <c r="AQ33" i="9" s="1"/>
  <c r="P64" i="13"/>
  <c r="I63" i="13"/>
  <c r="AT41" i="9"/>
  <c r="AQ41" i="9" s="1"/>
  <c r="H6" i="13"/>
  <c r="M69" i="13"/>
  <c r="C70" i="13"/>
  <c r="L4" i="5"/>
  <c r="L24" i="5" s="1"/>
  <c r="L6" i="13"/>
  <c r="AT40" i="9"/>
  <c r="AQ40" i="9" s="1"/>
  <c r="J78" i="13"/>
  <c r="R63" i="13"/>
  <c r="D75" i="13"/>
  <c r="C4" i="5"/>
  <c r="C24" i="5" s="1"/>
  <c r="G4" i="5"/>
  <c r="G24" i="5" s="1"/>
  <c r="Q7" i="13"/>
  <c r="T5" i="13"/>
  <c r="K4" i="5" l="1"/>
  <c r="K24" i="5" s="1"/>
  <c r="M4" i="5"/>
  <c r="M24" i="5" s="1"/>
  <c r="AD5" i="13"/>
  <c r="AW48" i="9" a="1"/>
  <c r="AW48" i="9" s="1"/>
  <c r="A64" i="9" s="1"/>
  <c r="AW132" i="9" a="1"/>
  <c r="AW132" i="9" s="1"/>
  <c r="AW129" i="9" a="1"/>
  <c r="AW129" i="9" s="1"/>
  <c r="AW183" i="9" a="1"/>
  <c r="AW183" i="9" s="1"/>
  <c r="AW384" i="9" a="1"/>
  <c r="AW384" i="9" s="1"/>
  <c r="AW255" i="9" a="1"/>
  <c r="AW255" i="9" s="1"/>
  <c r="AW164" i="9" a="1"/>
  <c r="AW164" i="9" s="1"/>
  <c r="AW160" i="9" a="1"/>
  <c r="AW160" i="9" s="1"/>
  <c r="AW37" i="9" a="1"/>
  <c r="AW37" i="9" s="1"/>
  <c r="A53" i="9" s="1"/>
  <c r="AW137" i="9" a="1"/>
  <c r="AW137" i="9" s="1"/>
  <c r="AW463" i="9" a="1"/>
  <c r="AW463" i="9" s="1"/>
  <c r="AW184" i="9" a="1"/>
  <c r="AW184" i="9" s="1"/>
  <c r="AW135" i="9" a="1"/>
  <c r="AW135" i="9" s="1"/>
  <c r="AW440" i="9" a="1"/>
  <c r="AW440" i="9" s="1"/>
  <c r="AW496" i="9" a="1"/>
  <c r="AW496" i="9" s="1"/>
  <c r="AW464" i="9" a="1"/>
  <c r="AW464" i="9" s="1"/>
  <c r="AW414" i="9" a="1"/>
  <c r="AW414" i="9" s="1"/>
  <c r="AW104" i="9" a="1"/>
  <c r="AW104" i="9" s="1"/>
  <c r="AW368" i="9" a="1"/>
  <c r="AW368" i="9" s="1"/>
  <c r="AW250" i="9" a="1"/>
  <c r="AW250" i="9" s="1"/>
  <c r="AW201" i="9" a="1"/>
  <c r="AW201" i="9" s="1"/>
  <c r="AW410" i="9" a="1"/>
  <c r="AW410" i="9" s="1"/>
  <c r="AD9" i="13"/>
  <c r="AW210" i="9" a="1"/>
  <c r="AW210" i="9" s="1"/>
  <c r="AW230" i="9" a="1"/>
  <c r="AW230" i="9" s="1"/>
  <c r="AW120" i="9" a="1"/>
  <c r="AW120" i="9" s="1"/>
  <c r="AW29" i="9" a="1"/>
  <c r="AW29" i="9" s="1"/>
  <c r="A45" i="9" s="1"/>
  <c r="AW119" i="9" a="1"/>
  <c r="AW119" i="9" s="1"/>
  <c r="AW45" i="9" a="1"/>
  <c r="AW45" i="9" s="1"/>
  <c r="A61" i="9" s="1"/>
  <c r="AW312" i="9" a="1"/>
  <c r="AW312" i="9" s="1"/>
  <c r="AW263" i="9" a="1"/>
  <c r="AW263" i="9" s="1"/>
  <c r="AW218" i="9" a="1"/>
  <c r="AW218" i="9" s="1"/>
  <c r="AW175" i="9" a="1"/>
  <c r="AW175" i="9" s="1"/>
  <c r="AW296" i="9" a="1"/>
  <c r="AW296" i="9" s="1"/>
  <c r="AW336" i="9" a="1"/>
  <c r="AW336" i="9" s="1"/>
  <c r="AW347" i="9" a="1"/>
  <c r="AW347" i="9" s="1"/>
  <c r="AW331" i="9" a="1"/>
  <c r="AW331" i="9" s="1"/>
  <c r="AW328" i="9" a="1"/>
  <c r="AW328" i="9" s="1"/>
  <c r="AW421" i="9" a="1"/>
  <c r="AW421" i="9" s="1"/>
  <c r="AW456" i="9" a="1"/>
  <c r="AW456" i="9" s="1"/>
  <c r="AW169" i="9" a="1"/>
  <c r="AW169" i="9" s="1"/>
  <c r="AW209" i="9" a="1"/>
  <c r="AW209" i="9" s="1"/>
  <c r="AW333" i="9" a="1"/>
  <c r="AW333" i="9" s="1"/>
  <c r="AW293" i="9" a="1"/>
  <c r="AW293" i="9" s="1"/>
  <c r="AW254" i="9" a="1"/>
  <c r="AW254" i="9" s="1"/>
  <c r="AW50" i="9" a="1"/>
  <c r="AW50" i="9" s="1"/>
  <c r="A66" i="9" s="1"/>
  <c r="AW147" i="9" a="1"/>
  <c r="AW147" i="9" s="1"/>
  <c r="AW74" i="9" a="1"/>
  <c r="AW74" i="9" s="1"/>
  <c r="A90" i="9" s="1"/>
  <c r="D90" i="9" s="1"/>
  <c r="AW88" i="9" a="1"/>
  <c r="AW88" i="9" s="1"/>
  <c r="AW143" i="9" a="1"/>
  <c r="AW143" i="9" s="1"/>
  <c r="AW167" i="9" a="1"/>
  <c r="AW167" i="9" s="1"/>
  <c r="AW234" i="9" a="1"/>
  <c r="AW234" i="9" s="1"/>
  <c r="AW247" i="9" a="1"/>
  <c r="AW247" i="9" s="1"/>
  <c r="AW400" i="9" a="1"/>
  <c r="AW400" i="9" s="1"/>
  <c r="AW320" i="9" a="1"/>
  <c r="AW320" i="9" s="1"/>
  <c r="AW239" i="9" a="1"/>
  <c r="AW239" i="9" s="1"/>
  <c r="AW144" i="9" a="1"/>
  <c r="AW144" i="9" s="1"/>
  <c r="AW453" i="9" a="1"/>
  <c r="AW453" i="9" s="1"/>
  <c r="AW151" i="9" a="1"/>
  <c r="AW151" i="9" s="1"/>
  <c r="AW411" i="9" a="1"/>
  <c r="AW411" i="9" s="1"/>
  <c r="AW395" i="9" a="1"/>
  <c r="AW395" i="9" s="1"/>
  <c r="AW113" i="9" a="1"/>
  <c r="AW113" i="9" s="1"/>
  <c r="AW177" i="9" a="1"/>
  <c r="AW177" i="9" s="1"/>
  <c r="AW501" i="9" a="1"/>
  <c r="AW501" i="9" s="1"/>
  <c r="AW241" i="9" a="1"/>
  <c r="AW241" i="9" s="1"/>
  <c r="AW153" i="9" a="1"/>
  <c r="AW153" i="9" s="1"/>
  <c r="AW330" i="9" a="1"/>
  <c r="AW330" i="9" s="1"/>
  <c r="AW283" i="9" a="1"/>
  <c r="AW283" i="9" s="1"/>
  <c r="AW55" i="9" a="1"/>
  <c r="AW55" i="9" s="1"/>
  <c r="A71" i="9" s="1"/>
  <c r="D71" i="9" s="1"/>
  <c r="AW259" i="9" a="1"/>
  <c r="AW259" i="9" s="1"/>
  <c r="AW401" i="9" a="1"/>
  <c r="AW401" i="9" s="1"/>
  <c r="AW94" i="9" a="1"/>
  <c r="AW94" i="9" s="1"/>
  <c r="AW176" i="9" a="1"/>
  <c r="AW176" i="9" s="1"/>
  <c r="AW279" i="9" a="1"/>
  <c r="AW279" i="9" s="1"/>
  <c r="AW344" i="9" a="1"/>
  <c r="AW344" i="9" s="1"/>
  <c r="AW24" i="9" a="1"/>
  <c r="AW24" i="9" s="1"/>
  <c r="A40" i="9" s="1"/>
  <c r="D40" i="9" s="1"/>
  <c r="AW226" i="9" a="1"/>
  <c r="AW226" i="9" s="1"/>
  <c r="AW16" i="9" a="1"/>
  <c r="AW16" i="9" s="1"/>
  <c r="A32" i="9" s="1"/>
  <c r="AW61" i="9" a="1"/>
  <c r="AW61" i="9" s="1"/>
  <c r="A77" i="9" s="1"/>
  <c r="AW352" i="9" a="1"/>
  <c r="AW352" i="9" s="1"/>
  <c r="AW53" i="9" a="1"/>
  <c r="AW53" i="9" s="1"/>
  <c r="A69" i="9" s="1"/>
  <c r="AW408" i="9" a="1"/>
  <c r="AW408" i="9" s="1"/>
  <c r="AW392" i="9" a="1"/>
  <c r="AW392" i="9" s="1"/>
  <c r="AW339" i="9" a="1"/>
  <c r="AW339" i="9" s="1"/>
  <c r="AW448" i="9" a="1"/>
  <c r="AW448" i="9" s="1"/>
  <c r="AW437" i="9" a="1"/>
  <c r="AW437" i="9" s="1"/>
  <c r="AW485" i="9" a="1"/>
  <c r="AW485" i="9" s="1"/>
  <c r="AW268" i="9" a="1"/>
  <c r="AW268" i="9" s="1"/>
  <c r="AW249" i="9" a="1"/>
  <c r="AW249" i="9" s="1"/>
  <c r="AW286" i="9" a="1"/>
  <c r="AW286" i="9" s="1"/>
  <c r="AW362" i="9" a="1"/>
  <c r="AW362" i="9" s="1"/>
  <c r="AW205" i="9" a="1"/>
  <c r="AW205" i="9" s="1"/>
  <c r="AW30" i="9" a="1"/>
  <c r="AW30" i="9" s="1"/>
  <c r="A46" i="9" s="1"/>
  <c r="F46" i="9" s="1"/>
  <c r="AW67" i="9" a="1"/>
  <c r="AW67" i="9" s="1"/>
  <c r="A83" i="9" s="1"/>
  <c r="AW332" i="9" a="1"/>
  <c r="AW332" i="9" s="1"/>
  <c r="AW407" i="9" a="1"/>
  <c r="AW407" i="9" s="1"/>
  <c r="AW202" i="9" a="1"/>
  <c r="AW202" i="9" s="1"/>
  <c r="AW500" i="9" a="1"/>
  <c r="AW500" i="9" s="1"/>
  <c r="AW256" i="9" a="1"/>
  <c r="AW256" i="9" s="1"/>
  <c r="AW495" i="9" a="1"/>
  <c r="AW495" i="9" s="1"/>
  <c r="AW10" i="9" a="1"/>
  <c r="AW10" i="9" s="1"/>
  <c r="A26" i="9" s="1"/>
  <c r="F26" i="9" s="1"/>
  <c r="AW377" i="9" a="1"/>
  <c r="AW377" i="9" s="1"/>
  <c r="AW492" i="9" a="1"/>
  <c r="AW492" i="9" s="1"/>
  <c r="AW390" i="9" a="1"/>
  <c r="AW390" i="9" s="1"/>
  <c r="AW418" i="9" a="1"/>
  <c r="AW418" i="9" s="1"/>
  <c r="AW204" i="9" a="1"/>
  <c r="AW204" i="9" s="1"/>
  <c r="AW187" i="9" a="1"/>
  <c r="AW187" i="9" s="1"/>
  <c r="AW343" i="9" a="1"/>
  <c r="AW343" i="9" s="1"/>
  <c r="AW245" i="9" a="1"/>
  <c r="AW245" i="9" s="1"/>
  <c r="AW446" i="9" a="1"/>
  <c r="AW446" i="9" s="1"/>
  <c r="AW63" i="9" a="1"/>
  <c r="AW63" i="9" s="1"/>
  <c r="A79" i="9" s="1"/>
  <c r="D79" i="9" s="1"/>
  <c r="AW275" i="9" a="1"/>
  <c r="AW275" i="9" s="1"/>
  <c r="AW166" i="9" a="1"/>
  <c r="AW166" i="9" s="1"/>
  <c r="AW305" i="9" a="1"/>
  <c r="AW305" i="9" s="1"/>
  <c r="AW324" i="9" a="1"/>
  <c r="AW324" i="9" s="1"/>
  <c r="AW490" i="9" a="1"/>
  <c r="AW490" i="9" s="1"/>
  <c r="AW462" i="9" a="1"/>
  <c r="AW462" i="9" s="1"/>
  <c r="AW372" i="9" a="1"/>
  <c r="AW372" i="9" s="1"/>
  <c r="AW57" i="9" a="1"/>
  <c r="AW57" i="9" s="1"/>
  <c r="A73" i="9" s="1"/>
  <c r="AW405" i="9" a="1"/>
  <c r="AW405" i="9" s="1"/>
  <c r="AW233" i="9" a="1"/>
  <c r="AW233" i="9" s="1"/>
  <c r="AW413" i="9" a="1"/>
  <c r="AW413" i="9" s="1"/>
  <c r="AW322" i="9" a="1"/>
  <c r="AW322" i="9" s="1"/>
  <c r="AW121" i="9" a="1"/>
  <c r="AW121" i="9" s="1"/>
  <c r="AW461" i="9" a="1"/>
  <c r="AW461" i="9" s="1"/>
  <c r="AW260" i="9" a="1"/>
  <c r="AW260" i="9" s="1"/>
  <c r="AW228" i="9" a="1"/>
  <c r="AW228" i="9" s="1"/>
  <c r="AW493" i="9" a="1"/>
  <c r="AW493" i="9" s="1"/>
  <c r="AW355" i="9" a="1"/>
  <c r="AW355" i="9" s="1"/>
  <c r="AW323" i="9" a="1"/>
  <c r="AW323" i="9" s="1"/>
  <c r="AW220" i="9" a="1"/>
  <c r="AW220" i="9" s="1"/>
  <c r="AW488" i="9" a="1"/>
  <c r="AW488" i="9" s="1"/>
  <c r="AW40" i="9" a="1"/>
  <c r="AW40" i="9" s="1"/>
  <c r="A56" i="9" s="1"/>
  <c r="F56" i="9" s="1"/>
  <c r="AW231" i="9" a="1"/>
  <c r="AW231" i="9" s="1"/>
  <c r="AW199" i="9" a="1"/>
  <c r="AW199" i="9" s="1"/>
  <c r="AW101" i="9" a="1"/>
  <c r="AW101" i="9" s="1"/>
  <c r="AW242" i="9" a="1"/>
  <c r="AW242" i="9" s="1"/>
  <c r="AW379" i="9" a="1"/>
  <c r="AW379" i="9" s="1"/>
  <c r="AW32" i="9" a="1"/>
  <c r="AW32" i="9" s="1"/>
  <c r="A48" i="9" s="1"/>
  <c r="AW13" i="9" a="1"/>
  <c r="AW13" i="9" s="1"/>
  <c r="A29" i="9" s="1"/>
  <c r="AW304" i="9" a="1"/>
  <c r="AW304" i="9" s="1"/>
  <c r="AW258" i="9" a="1"/>
  <c r="AW258" i="9" s="1"/>
  <c r="AW159" i="9" a="1"/>
  <c r="AW159" i="9" s="1"/>
  <c r="AW85" i="9" a="1"/>
  <c r="AW85" i="9" s="1"/>
  <c r="AW207" i="9" a="1"/>
  <c r="AW207" i="9" s="1"/>
  <c r="AW271" i="9" a="1"/>
  <c r="AW271" i="9" s="1"/>
  <c r="AW289" i="9" a="1"/>
  <c r="AW289" i="9" s="1"/>
  <c r="AW127" i="9" a="1"/>
  <c r="AW127" i="9" s="1"/>
  <c r="AW109" i="9" a="1"/>
  <c r="AW109" i="9" s="1"/>
  <c r="AW77" i="9" a="1"/>
  <c r="AW77" i="9" s="1"/>
  <c r="A93" i="9" s="1"/>
  <c r="AW80" i="9" a="1"/>
  <c r="AW80" i="9" s="1"/>
  <c r="A96" i="9" s="1"/>
  <c r="F96" i="9" s="1"/>
  <c r="AW299" i="9" a="1"/>
  <c r="AW299" i="9" s="1"/>
  <c r="AW223" i="9" a="1"/>
  <c r="AW223" i="9" s="1"/>
  <c r="AW21" i="9" a="1"/>
  <c r="AW21" i="9" s="1"/>
  <c r="A37" i="9" s="1"/>
  <c r="D37" i="9" s="1"/>
  <c r="AW274" i="9" a="1"/>
  <c r="AW274" i="9" s="1"/>
  <c r="AW152" i="9" a="1"/>
  <c r="AW152" i="9" s="1"/>
  <c r="AW200" i="9" a="1"/>
  <c r="AW200" i="9" s="1"/>
  <c r="AW285" i="9" a="1"/>
  <c r="AW285" i="9" s="1"/>
  <c r="AW5" i="9" a="1"/>
  <c r="AW5" i="9" s="1"/>
  <c r="A21" i="9" s="1"/>
  <c r="D21" i="9" s="1"/>
  <c r="AW64" i="9" a="1"/>
  <c r="AW64" i="9" s="1"/>
  <c r="A80" i="9" s="1"/>
  <c r="AW93" i="9" a="1"/>
  <c r="AW93" i="9" s="1"/>
  <c r="AW8" i="9" a="1"/>
  <c r="AW8" i="9" s="1"/>
  <c r="A24" i="9" s="1"/>
  <c r="D24" i="9" s="1"/>
  <c r="AW128" i="9" a="1"/>
  <c r="AW128" i="9" s="1"/>
  <c r="AW42" i="9" a="1"/>
  <c r="AW42" i="9" s="1"/>
  <c r="A58" i="9" s="1"/>
  <c r="AW459" i="9" a="1"/>
  <c r="AW459" i="9" s="1"/>
  <c r="AW22" i="9" a="1"/>
  <c r="AW22" i="9" s="1"/>
  <c r="A38" i="9" s="1"/>
  <c r="F38" i="9" s="1"/>
  <c r="AW41" i="9" a="1"/>
  <c r="AW41" i="9" s="1"/>
  <c r="A57" i="9" s="1"/>
  <c r="F57" i="9" s="1"/>
  <c r="AW115" i="9" a="1"/>
  <c r="AW115" i="9" s="1"/>
  <c r="AW227" i="9" a="1"/>
  <c r="AW227" i="9" s="1"/>
  <c r="AW361" i="9" a="1"/>
  <c r="AW361" i="9" s="1"/>
  <c r="AW66" i="9" a="1"/>
  <c r="AW66" i="9" s="1"/>
  <c r="A82" i="9" s="1"/>
  <c r="AW424" i="9" a="1"/>
  <c r="AW424" i="9" s="1"/>
  <c r="AW96" i="9" a="1"/>
  <c r="AW96" i="9" s="1"/>
  <c r="AW215" i="9" a="1"/>
  <c r="AW215" i="9" s="1"/>
  <c r="AW69" i="9" a="1"/>
  <c r="AW69" i="9" s="1"/>
  <c r="A85" i="9" s="1"/>
  <c r="AW191" i="9" a="1"/>
  <c r="AW191" i="9" s="1"/>
  <c r="AW371" i="9" a="1"/>
  <c r="AW371" i="9" s="1"/>
  <c r="AW112" i="9" a="1"/>
  <c r="AW112" i="9" s="1"/>
  <c r="AW136" i="9" a="1"/>
  <c r="AW136" i="9" s="1"/>
  <c r="AW266" i="9" a="1"/>
  <c r="AW266" i="9" s="1"/>
  <c r="AW291" i="9" a="1"/>
  <c r="AW291" i="9" s="1"/>
  <c r="AW307" i="9" a="1"/>
  <c r="AW307" i="9" s="1"/>
  <c r="AW168" i="9" a="1"/>
  <c r="AW168" i="9" s="1"/>
  <c r="AW72" i="9" a="1"/>
  <c r="AW72" i="9" s="1"/>
  <c r="A88" i="9" s="1"/>
  <c r="D88" i="9" s="1"/>
  <c r="AW477" i="9" a="1"/>
  <c r="AW477" i="9" s="1"/>
  <c r="AW56" i="9" a="1"/>
  <c r="AW56" i="9" s="1"/>
  <c r="A72" i="9" s="1"/>
  <c r="D72" i="9" s="1"/>
  <c r="AW282" i="9" a="1"/>
  <c r="AW282" i="9" s="1"/>
  <c r="AW363" i="9" a="1"/>
  <c r="AW363" i="9" s="1"/>
  <c r="AW403" i="9" a="1"/>
  <c r="AW403" i="9" s="1"/>
  <c r="AW376" i="9" a="1"/>
  <c r="AW376" i="9" s="1"/>
  <c r="AW417" i="9" a="1"/>
  <c r="AW417" i="9" s="1"/>
  <c r="AW315" i="9" a="1"/>
  <c r="AW315" i="9" s="1"/>
  <c r="AW252" i="9" a="1"/>
  <c r="AW252" i="9" s="1"/>
  <c r="AW469" i="9" a="1"/>
  <c r="AW469" i="9" s="1"/>
  <c r="AW370" i="9" a="1"/>
  <c r="AW370" i="9" s="1"/>
  <c r="AW432" i="9" a="1"/>
  <c r="AW432" i="9" s="1"/>
  <c r="AW273" i="9" a="1"/>
  <c r="AW273" i="9" s="1"/>
  <c r="AW298" i="9" a="1"/>
  <c r="AW298" i="9" s="1"/>
  <c r="AW225" i="9" a="1"/>
  <c r="AW225" i="9" s="1"/>
  <c r="AW290" i="9" a="1"/>
  <c r="AW290" i="9" s="1"/>
  <c r="AW244" i="9" a="1"/>
  <c r="AW244" i="9" s="1"/>
  <c r="AW349" i="9" a="1"/>
  <c r="AW349" i="9" s="1"/>
  <c r="AW142" i="9" a="1"/>
  <c r="AW142" i="9" s="1"/>
  <c r="AW399" i="9" a="1"/>
  <c r="AW399" i="9" s="1"/>
  <c r="AW337" i="9" a="1"/>
  <c r="AW337" i="9" s="1"/>
  <c r="AW309" i="9" a="1"/>
  <c r="AW309" i="9" s="1"/>
  <c r="AW171" i="9" a="1"/>
  <c r="AW171" i="9" s="1"/>
  <c r="AW117" i="9" a="1"/>
  <c r="AW117" i="9" s="1"/>
  <c r="AW466" i="9" a="1"/>
  <c r="AW466" i="9" s="1"/>
  <c r="AW359" i="9" a="1"/>
  <c r="AW359" i="9" s="1"/>
  <c r="AW170" i="9" a="1"/>
  <c r="AW170" i="9" s="1"/>
  <c r="AW162" i="9" a="1"/>
  <c r="AW162" i="9" s="1"/>
  <c r="AW326" i="9" a="1"/>
  <c r="AW326" i="9" s="1"/>
  <c r="AW216" i="9" a="1"/>
  <c r="AW216" i="9" s="1"/>
  <c r="AW497" i="9" a="1"/>
  <c r="AW497" i="9" s="1"/>
  <c r="AW52" i="9" a="1"/>
  <c r="AW52" i="9" s="1"/>
  <c r="A68" i="9" s="1"/>
  <c r="F68" i="9" s="1"/>
  <c r="AW182" i="9" a="1"/>
  <c r="AW182" i="9" s="1"/>
  <c r="AW385" i="9" a="1"/>
  <c r="AW385" i="9" s="1"/>
  <c r="AW481" i="9" a="1"/>
  <c r="AW481" i="9" s="1"/>
  <c r="AW364" i="9" a="1"/>
  <c r="AW364" i="9" s="1"/>
  <c r="AW131" i="9" a="1"/>
  <c r="AW131" i="9" s="1"/>
  <c r="AW108" i="9" a="1"/>
  <c r="AW108" i="9" s="1"/>
  <c r="AW174" i="9" a="1"/>
  <c r="AW174" i="9" s="1"/>
  <c r="AW71" i="9" a="1"/>
  <c r="AW71" i="9" s="1"/>
  <c r="A87" i="9" s="1"/>
  <c r="F87" i="9" s="1"/>
  <c r="AW487" i="9" a="1"/>
  <c r="AW487" i="9" s="1"/>
  <c r="AW51" i="9" a="1"/>
  <c r="AW51" i="9" s="1"/>
  <c r="A67" i="9" s="1"/>
  <c r="D67" i="9" s="1"/>
  <c r="AW445" i="9" a="1"/>
  <c r="AW445" i="9" s="1"/>
  <c r="AW480" i="9" a="1"/>
  <c r="AW480" i="9" s="1"/>
  <c r="AW472" i="9" a="1"/>
  <c r="AW472" i="9" s="1"/>
  <c r="AW360" i="9" a="1"/>
  <c r="AW360" i="9" s="1"/>
  <c r="AW265" i="9" a="1"/>
  <c r="AW265" i="9" s="1"/>
  <c r="AW212" i="9" a="1"/>
  <c r="AW212" i="9" s="1"/>
  <c r="AW236" i="9" a="1"/>
  <c r="AW236" i="9" s="1"/>
  <c r="AW429" i="9" a="1"/>
  <c r="AW429" i="9" s="1"/>
  <c r="AW387" i="9" a="1"/>
  <c r="AW387" i="9" s="1"/>
  <c r="AW145" i="9" a="1"/>
  <c r="AW145" i="9" s="1"/>
  <c r="AW338" i="9" a="1"/>
  <c r="AW338" i="9" s="1"/>
  <c r="AW193" i="9" a="1"/>
  <c r="AW193" i="9" s="1"/>
  <c r="AW402" i="9" a="1"/>
  <c r="AW402" i="9" s="1"/>
  <c r="AW306" i="9" a="1"/>
  <c r="AW306" i="9" s="1"/>
  <c r="AW185" i="9" a="1"/>
  <c r="AW185" i="9" s="1"/>
  <c r="AW257" i="9" a="1"/>
  <c r="AW257" i="9" s="1"/>
  <c r="AW419" i="9" a="1"/>
  <c r="AW419" i="9" s="1"/>
  <c r="AW229" i="9" a="1"/>
  <c r="AW229" i="9" s="1"/>
  <c r="AW457" i="9" a="1"/>
  <c r="AW457" i="9" s="1"/>
  <c r="AW451" i="9" a="1"/>
  <c r="AW451" i="9" s="1"/>
  <c r="AW381" i="9" a="1"/>
  <c r="AW381" i="9" s="1"/>
  <c r="AW4" i="9" a="1"/>
  <c r="AW4" i="9" s="1"/>
  <c r="A20" i="9" s="1"/>
  <c r="AW441" i="9" a="1"/>
  <c r="AW441" i="9" s="1"/>
  <c r="AW427" i="9" a="1"/>
  <c r="AW427" i="9" s="1"/>
  <c r="AW158" i="9" a="1"/>
  <c r="AW158" i="9" s="1"/>
  <c r="AW73" i="9" a="1"/>
  <c r="AW73" i="9" s="1"/>
  <c r="A89" i="9" s="1"/>
  <c r="F89" i="9" s="1"/>
  <c r="AW269" i="9" a="1"/>
  <c r="AW269" i="9" s="1"/>
  <c r="AW103" i="9" a="1"/>
  <c r="AW103" i="9" s="1"/>
  <c r="AW138" i="9" a="1"/>
  <c r="AW138" i="9" s="1"/>
  <c r="AW321" i="9" a="1"/>
  <c r="AW321" i="9" s="1"/>
  <c r="AW383" i="9" a="1"/>
  <c r="AW383" i="9" s="1"/>
  <c r="AW197" i="9" a="1"/>
  <c r="AW197" i="9" s="1"/>
  <c r="AW157" i="9" a="1"/>
  <c r="AW157" i="9" s="1"/>
  <c r="AW195" i="9" a="1"/>
  <c r="AW195" i="9" s="1"/>
  <c r="AW68" i="9" a="1"/>
  <c r="AW68" i="9" s="1"/>
  <c r="A84" i="9" s="1"/>
  <c r="F84" i="9" s="1"/>
  <c r="AW11" i="9" a="1"/>
  <c r="AW11" i="9" s="1"/>
  <c r="A27" i="9" s="1"/>
  <c r="F27" i="9" s="1"/>
  <c r="AW498" i="9" a="1"/>
  <c r="AW498" i="9" s="1"/>
  <c r="AW31" i="9" a="1"/>
  <c r="AW31" i="9" s="1"/>
  <c r="A47" i="9" s="1"/>
  <c r="F47" i="9" s="1"/>
  <c r="AW342" i="9" a="1"/>
  <c r="AW342" i="9" s="1"/>
  <c r="AW89" i="9" a="1"/>
  <c r="AW89" i="9" s="1"/>
  <c r="AW476" i="9" a="1"/>
  <c r="AW476" i="9" s="1"/>
  <c r="AD8" i="13"/>
  <c r="AW86" i="9" a="1"/>
  <c r="AW86" i="9" s="1"/>
  <c r="AW139" i="9" a="1"/>
  <c r="AW139" i="9" s="1"/>
  <c r="AW375" i="9" a="1"/>
  <c r="AW375" i="9" s="1"/>
  <c r="AW329" i="9" a="1"/>
  <c r="AW329" i="9" s="1"/>
  <c r="AW354" i="9" a="1"/>
  <c r="AW354" i="9" s="1"/>
  <c r="AW70" i="9" a="1"/>
  <c r="AW70" i="9" s="1"/>
  <c r="A86" i="9" s="1"/>
  <c r="AW270" i="9" a="1"/>
  <c r="AW270" i="9" s="1"/>
  <c r="AW272" i="9" a="1"/>
  <c r="AW272" i="9" s="1"/>
  <c r="AW406" i="9" a="1"/>
  <c r="AW406" i="9" s="1"/>
  <c r="AW58" i="9" a="1"/>
  <c r="AW58" i="9" s="1"/>
  <c r="A74" i="9" s="1"/>
  <c r="F74" i="9" s="1"/>
  <c r="AW26" i="9" a="1"/>
  <c r="AW26" i="9" s="1"/>
  <c r="A42" i="9" s="1"/>
  <c r="AW114" i="9" a="1"/>
  <c r="AW114" i="9" s="1"/>
  <c r="AW486" i="9" a="1"/>
  <c r="AW486" i="9" s="1"/>
  <c r="AW345" i="9" a="1"/>
  <c r="AW345" i="9" s="1"/>
  <c r="AW398" i="9" a="1"/>
  <c r="AW398" i="9" s="1"/>
  <c r="AW221" i="9" a="1"/>
  <c r="AW221" i="9" s="1"/>
  <c r="AW380" i="9" a="1"/>
  <c r="AW380" i="9" s="1"/>
  <c r="AW468" i="9" a="1"/>
  <c r="AW468" i="9" s="1"/>
  <c r="AW240" i="9" a="1"/>
  <c r="AW240" i="9" s="1"/>
  <c r="AW243" i="9" a="1"/>
  <c r="AW243" i="9" s="1"/>
  <c r="AW465" i="9" a="1"/>
  <c r="AW465" i="9" s="1"/>
  <c r="AW163" i="9" a="1"/>
  <c r="AW163" i="9" s="1"/>
  <c r="AW246" i="9" a="1"/>
  <c r="AW246" i="9" s="1"/>
  <c r="AW33" i="9" a="1"/>
  <c r="AW33" i="9" s="1"/>
  <c r="A49" i="9" s="1"/>
  <c r="D49" i="9" s="1"/>
  <c r="AW116" i="9" a="1"/>
  <c r="AW116" i="9" s="1"/>
  <c r="AW180" i="9" a="1"/>
  <c r="AW180" i="9" s="1"/>
  <c r="AW62" i="9" a="1"/>
  <c r="AW62" i="9" s="1"/>
  <c r="A78" i="9" s="1"/>
  <c r="AW118" i="9" a="1"/>
  <c r="AW118" i="9" s="1"/>
  <c r="AW325" i="9" a="1"/>
  <c r="AW325" i="9" s="1"/>
  <c r="AW434" i="9" a="1"/>
  <c r="AW434" i="9" s="1"/>
  <c r="AW431" i="9" a="1"/>
  <c r="AW431" i="9" s="1"/>
  <c r="AW111" i="9" a="1"/>
  <c r="AW111" i="9" s="1"/>
  <c r="AW82" i="9" a="1"/>
  <c r="AW82" i="9" s="1"/>
  <c r="A98" i="9" s="1"/>
  <c r="AW499" i="9" a="1"/>
  <c r="AW499" i="9" s="1"/>
  <c r="AW438" i="9" a="1"/>
  <c r="AW438" i="9" s="1"/>
  <c r="AW382" i="9" a="1"/>
  <c r="AW382" i="9" s="1"/>
  <c r="AW213" i="9" a="1"/>
  <c r="AW213" i="9" s="1"/>
  <c r="AW351" i="9" a="1"/>
  <c r="AW351" i="9" s="1"/>
  <c r="AW436" i="9" a="1"/>
  <c r="AW436" i="9" s="1"/>
  <c r="AW284" i="9" a="1"/>
  <c r="AW284" i="9" s="1"/>
  <c r="AW84" i="9" a="1"/>
  <c r="AW84" i="9" s="1"/>
  <c r="AW474" i="9" a="1"/>
  <c r="AW474" i="9" s="1"/>
  <c r="AW491" i="9" a="1"/>
  <c r="AW491" i="9" s="1"/>
  <c r="AW473" i="9" a="1"/>
  <c r="AW473" i="9" s="1"/>
  <c r="AW6" i="9" a="1"/>
  <c r="AW6" i="9" s="1"/>
  <c r="A22" i="9" s="1"/>
  <c r="D22" i="9" s="1"/>
  <c r="AW99" i="9" a="1"/>
  <c r="AW99" i="9" s="1"/>
  <c r="AD7" i="13"/>
  <c r="AW479" i="9" a="1"/>
  <c r="AW479" i="9" s="1"/>
  <c r="AW373" i="9" a="1"/>
  <c r="AW373" i="9" s="1"/>
  <c r="AW161" i="9" a="1"/>
  <c r="AW161" i="9" s="1"/>
  <c r="AW23" i="9" a="1"/>
  <c r="AW23" i="9" s="1"/>
  <c r="A39" i="9" s="1"/>
  <c r="AW186" i="9" a="1"/>
  <c r="AW186" i="9" s="1"/>
  <c r="AW454" i="9" a="1"/>
  <c r="AW454" i="9" s="1"/>
  <c r="AW478" i="9" a="1"/>
  <c r="AW478" i="9" s="1"/>
  <c r="AW350" i="9" a="1"/>
  <c r="AW350" i="9" s="1"/>
  <c r="AW181" i="9" a="1"/>
  <c r="AW181" i="9" s="1"/>
  <c r="AW348" i="9" a="1"/>
  <c r="AW348" i="9" s="1"/>
  <c r="AW165" i="9" a="1"/>
  <c r="AW165" i="9" s="1"/>
  <c r="AW295" i="9" a="1"/>
  <c r="AW295" i="9" s="1"/>
  <c r="AW19" i="9" a="1"/>
  <c r="AW19" i="9" s="1"/>
  <c r="A35" i="9" s="1"/>
  <c r="D35" i="9" s="1"/>
  <c r="AW317" i="9" a="1"/>
  <c r="AW317" i="9" s="1"/>
  <c r="AW393" i="9" a="1"/>
  <c r="AW393" i="9" s="1"/>
  <c r="AW203" i="9" a="1"/>
  <c r="AW203" i="9" s="1"/>
  <c r="AW365" i="9" a="1"/>
  <c r="AW365" i="9" s="1"/>
  <c r="AW391" i="9" a="1"/>
  <c r="AW391" i="9" s="1"/>
  <c r="AW412" i="9" a="1"/>
  <c r="AW412" i="9" s="1"/>
  <c r="AW443" i="9" a="1"/>
  <c r="AW443" i="9" s="1"/>
  <c r="AW15" i="9" a="1"/>
  <c r="AW15" i="9" s="1"/>
  <c r="A31" i="9" s="1"/>
  <c r="F31" i="9" s="1"/>
  <c r="AW154" i="9" a="1"/>
  <c r="AW154" i="9" s="1"/>
  <c r="AW146" i="9" a="1"/>
  <c r="AW146" i="9" s="1"/>
  <c r="AW416" i="9" a="1"/>
  <c r="AW416" i="9" s="1"/>
  <c r="AW297" i="9" a="1"/>
  <c r="AW297" i="9" s="1"/>
  <c r="AW358" i="9" a="1"/>
  <c r="AW358" i="9" s="1"/>
  <c r="AW425" i="9" a="1"/>
  <c r="AW425" i="9" s="1"/>
  <c r="AW173" i="9" a="1"/>
  <c r="AW173" i="9" s="1"/>
  <c r="AW340" i="9" a="1"/>
  <c r="AW340" i="9" s="1"/>
  <c r="AW367" i="9" a="1"/>
  <c r="AW367" i="9" s="1"/>
  <c r="AW189" i="9" a="1"/>
  <c r="AW189" i="9" s="1"/>
  <c r="AW267" i="9" a="1"/>
  <c r="AW267" i="9" s="1"/>
  <c r="AW251" i="9" a="1"/>
  <c r="AW251" i="9" s="1"/>
  <c r="AW97" i="9" a="1"/>
  <c r="AW97" i="9" s="1"/>
  <c r="AW36" i="9" a="1"/>
  <c r="AW36" i="9" s="1"/>
  <c r="A52" i="9" s="1"/>
  <c r="F52" i="9" s="1"/>
  <c r="AW140" i="9" a="1"/>
  <c r="AW140" i="9" s="1"/>
  <c r="AW27" i="9" a="1"/>
  <c r="AW27" i="9" s="1"/>
  <c r="A43" i="9" s="1"/>
  <c r="D43" i="9" s="1"/>
  <c r="AW35" i="9" a="1"/>
  <c r="AW35" i="9" s="1"/>
  <c r="A51" i="9" s="1"/>
  <c r="F51" i="9" s="1"/>
  <c r="AW458" i="9" a="1"/>
  <c r="AW458" i="9" s="1"/>
  <c r="AW341" i="9" a="1"/>
  <c r="AW341" i="9" s="1"/>
  <c r="AW386" i="9" a="1"/>
  <c r="AW386" i="9" s="1"/>
  <c r="AW39" i="9" a="1"/>
  <c r="AW39" i="9" s="1"/>
  <c r="A55" i="9" s="1"/>
  <c r="AW34" i="9" a="1"/>
  <c r="AW34" i="9" s="1"/>
  <c r="A50" i="9" s="1"/>
  <c r="F50" i="9" s="1"/>
  <c r="AW178" i="9" a="1"/>
  <c r="AW178" i="9" s="1"/>
  <c r="AW430" i="9" a="1"/>
  <c r="AW430" i="9" s="1"/>
  <c r="AW313" i="9" a="1"/>
  <c r="AW313" i="9" s="1"/>
  <c r="AW288" i="9" a="1"/>
  <c r="AW288" i="9" s="1"/>
  <c r="AW224" i="9" a="1"/>
  <c r="AW224" i="9" s="1"/>
  <c r="AW310" i="9" a="1"/>
  <c r="AW310" i="9" s="1"/>
  <c r="AW208" i="9" a="1"/>
  <c r="AW208" i="9" s="1"/>
  <c r="AW123" i="9" a="1"/>
  <c r="AW123" i="9" s="1"/>
  <c r="AW14" i="9" a="1"/>
  <c r="AW14" i="9" s="1"/>
  <c r="A30" i="9" s="1"/>
  <c r="D30" i="9" s="1"/>
  <c r="AW47" i="9" a="1"/>
  <c r="AW47" i="9" s="1"/>
  <c r="A63" i="9" s="1"/>
  <c r="AW318" i="9" a="1"/>
  <c r="AW318" i="9" s="1"/>
  <c r="AW49" i="9" a="1"/>
  <c r="AW49" i="9" s="1"/>
  <c r="A65" i="9" s="1"/>
  <c r="D65" i="9" s="1"/>
  <c r="A12" i="5"/>
  <c r="AD12" i="5" s="1"/>
  <c r="AE12" i="5" s="1"/>
  <c r="E6" i="13"/>
  <c r="AD6" i="13" s="1"/>
  <c r="E4" i="5"/>
  <c r="AW248" i="9" a="1"/>
  <c r="AW248" i="9" s="1"/>
  <c r="AW396" i="9" a="1"/>
  <c r="AW396" i="9" s="1"/>
  <c r="AW149" i="9" a="1"/>
  <c r="AW149" i="9" s="1"/>
  <c r="AW179" i="9" a="1"/>
  <c r="AW179" i="9" s="1"/>
  <c r="AW100" i="9" a="1"/>
  <c r="AW100" i="9" s="1"/>
  <c r="AW447" i="9" a="1"/>
  <c r="AW447" i="9" s="1"/>
  <c r="AW122" i="9" a="1"/>
  <c r="AW122" i="9" s="1"/>
  <c r="AW475" i="9" a="1"/>
  <c r="AW475" i="9" s="1"/>
  <c r="AW316" i="9" a="1"/>
  <c r="AW316" i="9" s="1"/>
  <c r="AW327" i="9" a="1"/>
  <c r="AW327" i="9" s="1"/>
  <c r="AW124" i="9" a="1"/>
  <c r="AW124" i="9" s="1"/>
  <c r="AW426" i="9" a="1"/>
  <c r="AW426" i="9" s="1"/>
  <c r="AW9" i="9" a="1"/>
  <c r="AW9" i="9" s="1"/>
  <c r="A25" i="9" s="1"/>
  <c r="D25" i="9" s="1"/>
  <c r="AW7" i="9" a="1"/>
  <c r="AW7" i="9" s="1"/>
  <c r="A23" i="9" s="1"/>
  <c r="F23" i="9" s="1"/>
  <c r="AW435" i="9" a="1"/>
  <c r="AW435" i="9" s="1"/>
  <c r="AW91" i="9" a="1"/>
  <c r="AW91" i="9" s="1"/>
  <c r="AW235" i="9" a="1"/>
  <c r="AW235" i="9" s="1"/>
  <c r="AW83" i="9" a="1"/>
  <c r="AW83" i="9" s="1"/>
  <c r="AW276" i="9" a="1"/>
  <c r="AW276" i="9" s="1"/>
  <c r="AW455" i="9" a="1"/>
  <c r="AW455" i="9" s="1"/>
  <c r="AW134" i="9" a="1"/>
  <c r="AW134" i="9" s="1"/>
  <c r="AW126" i="9" a="1"/>
  <c r="AW126" i="9" s="1"/>
  <c r="AW107" i="9" a="1"/>
  <c r="AW107" i="9" s="1"/>
  <c r="AW3" i="9" a="1"/>
  <c r="AW3" i="9" s="1"/>
  <c r="A19" i="9" s="1"/>
  <c r="D19" i="9" s="1"/>
  <c r="AW148" i="9" a="1"/>
  <c r="AW148" i="9" s="1"/>
  <c r="AW44" i="9" a="1"/>
  <c r="AW44" i="9" s="1"/>
  <c r="A60" i="9" s="1"/>
  <c r="D60" i="9" s="1"/>
  <c r="AW222" i="9" a="1"/>
  <c r="AW222" i="9" s="1"/>
  <c r="AW292" i="9" a="1"/>
  <c r="AW292" i="9" s="1"/>
  <c r="AW420" i="9" a="1"/>
  <c r="AW420" i="9" s="1"/>
  <c r="AW300" i="9" a="1"/>
  <c r="AW300" i="9" s="1"/>
  <c r="AW133" i="9" a="1"/>
  <c r="AW133" i="9" s="1"/>
  <c r="AW449" i="9" a="1"/>
  <c r="AW449" i="9" s="1"/>
  <c r="AW319" i="9" a="1"/>
  <c r="AW319" i="9" s="1"/>
  <c r="AW334" i="9" a="1"/>
  <c r="AW334" i="9" s="1"/>
  <c r="AW366" i="9" a="1"/>
  <c r="AW366" i="9" s="1"/>
  <c r="AW422" i="9" a="1"/>
  <c r="AW422" i="9" s="1"/>
  <c r="AW194" i="9" a="1"/>
  <c r="AW194" i="9" s="1"/>
  <c r="AW98" i="9" a="1"/>
  <c r="AW98" i="9" s="1"/>
  <c r="AW87" i="9" a="1"/>
  <c r="AW87" i="9" s="1"/>
  <c r="AW281" i="9" a="1"/>
  <c r="AW281" i="9" s="1"/>
  <c r="AW397" i="9" a="1"/>
  <c r="AW397" i="9" s="1"/>
  <c r="AW150" i="9" a="1"/>
  <c r="AW150" i="9" s="1"/>
  <c r="AW110" i="9" a="1"/>
  <c r="AW110" i="9" s="1"/>
  <c r="AW46" i="9" a="1"/>
  <c r="AW46" i="9" s="1"/>
  <c r="A62" i="9" s="1"/>
  <c r="F62" i="9" s="1"/>
  <c r="AW196" i="9" a="1"/>
  <c r="AW196" i="9" s="1"/>
  <c r="AW92" i="9" a="1"/>
  <c r="AW92" i="9" s="1"/>
  <c r="AW20" i="9" a="1"/>
  <c r="AW20" i="9" s="1"/>
  <c r="A36" i="9" s="1"/>
  <c r="D36" i="9" s="1"/>
  <c r="AW278" i="9" a="1"/>
  <c r="AW278" i="9" s="1"/>
  <c r="AW388" i="9" a="1"/>
  <c r="AW388" i="9" s="1"/>
  <c r="AW232" i="9" a="1"/>
  <c r="AW232" i="9" s="1"/>
  <c r="AW335" i="9" a="1"/>
  <c r="AW335" i="9" s="1"/>
  <c r="AW308" i="9" a="1"/>
  <c r="AW308" i="9" s="1"/>
  <c r="AW141" i="9" a="1"/>
  <c r="AW141" i="9" s="1"/>
  <c r="AW357" i="9" a="1"/>
  <c r="AW357" i="9" s="1"/>
  <c r="AW415" i="9" a="1"/>
  <c r="AW415" i="9" s="1"/>
  <c r="AW18" i="9" a="1"/>
  <c r="AW18" i="9" s="1"/>
  <c r="A34" i="9" s="1"/>
  <c r="AW353" i="9" a="1"/>
  <c r="AW353" i="9" s="1"/>
  <c r="AW102" i="9" a="1"/>
  <c r="AW102" i="9" s="1"/>
  <c r="AW378" i="9" a="1"/>
  <c r="AW378" i="9" s="1"/>
  <c r="AW423" i="9" a="1"/>
  <c r="AW423" i="9" s="1"/>
  <c r="AW389" i="9" a="1"/>
  <c r="AW389" i="9" s="1"/>
  <c r="AW439" i="9" a="1"/>
  <c r="AW439" i="9" s="1"/>
  <c r="AW59" i="9" a="1"/>
  <c r="AW59" i="9" s="1"/>
  <c r="A75" i="9" s="1"/>
  <c r="F75" i="9" s="1"/>
  <c r="AW188" i="9" a="1"/>
  <c r="AW188" i="9" s="1"/>
  <c r="AW105" i="9" a="1"/>
  <c r="AW105" i="9" s="1"/>
  <c r="AW25" i="9" a="1"/>
  <c r="AW25" i="9" s="1"/>
  <c r="A41" i="9" s="1"/>
  <c r="D41" i="9" s="1"/>
  <c r="AW238" i="9" a="1"/>
  <c r="AW238" i="9" s="1"/>
  <c r="AW356" i="9" a="1"/>
  <c r="AW356" i="9" s="1"/>
  <c r="AW484" i="9" a="1"/>
  <c r="AW484" i="9" s="1"/>
  <c r="AW303" i="9" a="1"/>
  <c r="AW303" i="9" s="1"/>
  <c r="AW294" i="9" a="1"/>
  <c r="AW294" i="9" s="1"/>
  <c r="AW280" i="9" a="1"/>
  <c r="AW280" i="9" s="1"/>
  <c r="AW444" i="9" a="1"/>
  <c r="AW444" i="9" s="1"/>
  <c r="AW302" i="9" a="1"/>
  <c r="AW302" i="9" s="1"/>
  <c r="AW369" i="9" a="1"/>
  <c r="AW369" i="9" s="1"/>
  <c r="AW494" i="9" a="1"/>
  <c r="AW494" i="9" s="1"/>
  <c r="AW130" i="9" a="1"/>
  <c r="AW130" i="9" s="1"/>
  <c r="AW90" i="9" a="1"/>
  <c r="AW90" i="9" s="1"/>
  <c r="AW95" i="9" a="1"/>
  <c r="AW95" i="9" s="1"/>
  <c r="AW442" i="9" a="1"/>
  <c r="AW442" i="9" s="1"/>
  <c r="AW198" i="9" a="1"/>
  <c r="AW198" i="9" s="1"/>
  <c r="AW450" i="9" a="1"/>
  <c r="AW450" i="9" s="1"/>
  <c r="AW471" i="9" a="1"/>
  <c r="AW471" i="9" s="1"/>
  <c r="AW54" i="9" a="1"/>
  <c r="AW54" i="9" s="1"/>
  <c r="A70" i="9" s="1"/>
  <c r="D70" i="9" s="1"/>
  <c r="AW172" i="9" a="1"/>
  <c r="AW172" i="9" s="1"/>
  <c r="AW12" i="9" a="1"/>
  <c r="AW12" i="9" s="1"/>
  <c r="A28" i="9" s="1"/>
  <c r="D28" i="9" s="1"/>
  <c r="AW214" i="9" a="1"/>
  <c r="AW214" i="9" s="1"/>
  <c r="AW262" i="9" a="1"/>
  <c r="AW262" i="9" s="1"/>
  <c r="AW452" i="9" a="1"/>
  <c r="AW452" i="9" s="1"/>
  <c r="AW374" i="9" a="1"/>
  <c r="AW374" i="9" s="1"/>
  <c r="AW460" i="9" a="1"/>
  <c r="AW460" i="9" s="1"/>
  <c r="AW311" i="9" a="1"/>
  <c r="AW311" i="9" s="1"/>
  <c r="AW60" i="9" a="1"/>
  <c r="AW60" i="9" s="1"/>
  <c r="A76" i="9" s="1"/>
  <c r="F76" i="9" s="1"/>
  <c r="AW470" i="9" a="1"/>
  <c r="AW470" i="9" s="1"/>
  <c r="AW237" i="9" a="1"/>
  <c r="AW237" i="9" s="1"/>
  <c r="AW314" i="9" a="1"/>
  <c r="AW314" i="9" s="1"/>
  <c r="AW394" i="9" a="1"/>
  <c r="AW394" i="9" s="1"/>
  <c r="AW190" i="9" a="1"/>
  <c r="AW190" i="9" s="1"/>
  <c r="AW78" i="9" a="1"/>
  <c r="AW78" i="9" s="1"/>
  <c r="A94" i="9" s="1"/>
  <c r="D94" i="9" s="1"/>
  <c r="AW75" i="9" a="1"/>
  <c r="AW75" i="9" s="1"/>
  <c r="A91" i="9" s="1"/>
  <c r="D91" i="9" s="1"/>
  <c r="AW192" i="9" a="1"/>
  <c r="AW192" i="9" s="1"/>
  <c r="AW76" i="9" a="1"/>
  <c r="AW76" i="9" s="1"/>
  <c r="A92" i="9" s="1"/>
  <c r="D92" i="9" s="1"/>
  <c r="AW65" i="9" a="1"/>
  <c r="AW65" i="9" s="1"/>
  <c r="A81" i="9" s="1"/>
  <c r="F81" i="9" s="1"/>
  <c r="AW219" i="9" a="1"/>
  <c r="AW219" i="9" s="1"/>
  <c r="AW264" i="9" a="1"/>
  <c r="AW264" i="9" s="1"/>
  <c r="AW125" i="9" a="1"/>
  <c r="AW125" i="9" s="1"/>
  <c r="AW428" i="9" a="1"/>
  <c r="AW428" i="9" s="1"/>
  <c r="AW404" i="9" a="1"/>
  <c r="AW404" i="9" s="1"/>
  <c r="AW253" i="9" a="1"/>
  <c r="AW253" i="9" s="1"/>
  <c r="AW489" i="9" a="1"/>
  <c r="AW489" i="9" s="1"/>
  <c r="AW261" i="9" a="1"/>
  <c r="AW261" i="9" s="1"/>
  <c r="AW409" i="9" a="1"/>
  <c r="AW409" i="9" s="1"/>
  <c r="AW467" i="9" a="1"/>
  <c r="AW467" i="9" s="1"/>
  <c r="AW483" i="9" a="1"/>
  <c r="AW483" i="9" s="1"/>
  <c r="AW106" i="9" a="1"/>
  <c r="AW106" i="9" s="1"/>
  <c r="AW79" i="9" a="1"/>
  <c r="AW79" i="9" s="1"/>
  <c r="A95" i="9" s="1"/>
  <c r="D95" i="9" s="1"/>
  <c r="AW346" i="9" a="1"/>
  <c r="AW346" i="9" s="1"/>
  <c r="AW301" i="9" a="1"/>
  <c r="AW301" i="9" s="1"/>
  <c r="AW502" i="9" a="1"/>
  <c r="AW502" i="9" s="1"/>
  <c r="AW38" i="9" a="1"/>
  <c r="AW38" i="9" s="1"/>
  <c r="A54" i="9" s="1"/>
  <c r="D54" i="9" s="1"/>
  <c r="AW43" i="9" a="1"/>
  <c r="AW43" i="9" s="1"/>
  <c r="A59" i="9" s="1"/>
  <c r="D59" i="9" s="1"/>
  <c r="AW156" i="9" a="1"/>
  <c r="AW156" i="9" s="1"/>
  <c r="AW28" i="9" a="1"/>
  <c r="AW28" i="9" s="1"/>
  <c r="A44" i="9" s="1"/>
  <c r="D44" i="9" s="1"/>
  <c r="AW17" i="9" a="1"/>
  <c r="AW17" i="9" s="1"/>
  <c r="A33" i="9" s="1"/>
  <c r="F33" i="9" s="1"/>
  <c r="AW155" i="9" a="1"/>
  <c r="AW155" i="9" s="1"/>
  <c r="AW433" i="9" a="1"/>
  <c r="AW433" i="9" s="1"/>
  <c r="AW211" i="9" a="1"/>
  <c r="AW211" i="9" s="1"/>
  <c r="AW482" i="9" a="1"/>
  <c r="AW482" i="9" s="1"/>
  <c r="AW206" i="9" a="1"/>
  <c r="AW206" i="9" s="1"/>
  <c r="AW287" i="9" a="1"/>
  <c r="AW287" i="9" s="1"/>
  <c r="AW81" i="9" a="1"/>
  <c r="AW81" i="9" s="1"/>
  <c r="A97" i="9" s="1"/>
  <c r="AW277" i="9" a="1"/>
  <c r="AW277" i="9" s="1"/>
  <c r="AW217" i="9" a="1"/>
  <c r="AW217" i="9" s="1"/>
  <c r="F90" i="9"/>
  <c r="D27" i="9"/>
  <c r="F20" i="9"/>
  <c r="D20" i="9"/>
  <c r="D83" i="9"/>
  <c r="F83" i="9"/>
  <c r="F39" i="9"/>
  <c r="D39" i="9"/>
  <c r="F79" i="9"/>
  <c r="F73" i="9"/>
  <c r="D73" i="9"/>
  <c r="D66" i="9"/>
  <c r="F66" i="9"/>
  <c r="D38" i="9"/>
  <c r="D46" i="9"/>
  <c r="D82" i="9"/>
  <c r="F82" i="9"/>
  <c r="F86" i="9"/>
  <c r="D86" i="9"/>
  <c r="D42" i="9"/>
  <c r="F42" i="9"/>
  <c r="F49" i="9"/>
  <c r="D78" i="9"/>
  <c r="F78" i="9"/>
  <c r="D48" i="9"/>
  <c r="F48" i="9"/>
  <c r="F69" i="9"/>
  <c r="D69" i="9"/>
  <c r="F88" i="9"/>
  <c r="D29" i="9"/>
  <c r="F29" i="9"/>
  <c r="D80" i="9"/>
  <c r="F80" i="9"/>
  <c r="F21" i="9"/>
  <c r="F85" i="9"/>
  <c r="D85" i="9"/>
  <c r="F93" i="9"/>
  <c r="D93" i="9"/>
  <c r="D64" i="9"/>
  <c r="F64" i="9"/>
  <c r="F53" i="9"/>
  <c r="D53" i="9"/>
  <c r="D45" i="9"/>
  <c r="F45" i="9"/>
  <c r="D61" i="9"/>
  <c r="F61" i="9"/>
  <c r="F32" i="9"/>
  <c r="D32" i="9"/>
  <c r="F77" i="9"/>
  <c r="D77" i="9"/>
  <c r="F22" i="9" l="1"/>
  <c r="D84" i="9"/>
  <c r="D26" i="9"/>
  <c r="D56" i="9"/>
  <c r="F71" i="9"/>
  <c r="F30" i="9"/>
  <c r="F37" i="9"/>
  <c r="D62" i="9"/>
  <c r="D74" i="9"/>
  <c r="F24" i="9"/>
  <c r="D51" i="9"/>
  <c r="F35" i="9"/>
  <c r="F25" i="9"/>
  <c r="D52" i="9"/>
  <c r="D50" i="9"/>
  <c r="D47" i="9"/>
  <c r="F19" i="9"/>
  <c r="D87" i="9"/>
  <c r="D31" i="9"/>
  <c r="D96" i="9"/>
  <c r="F67" i="9"/>
  <c r="D57" i="9"/>
  <c r="F43" i="9"/>
  <c r="F72" i="9"/>
  <c r="F40" i="9"/>
  <c r="F65" i="9"/>
  <c r="D89" i="9"/>
  <c r="F94" i="9"/>
  <c r="F44" i="9"/>
  <c r="D76" i="9"/>
  <c r="F91" i="9"/>
  <c r="F70" i="9"/>
  <c r="D33" i="9"/>
  <c r="F54" i="9"/>
  <c r="F60" i="9"/>
  <c r="D75" i="9"/>
  <c r="F36" i="9"/>
  <c r="F59" i="9"/>
  <c r="F95" i="9"/>
  <c r="D81" i="9"/>
  <c r="D68" i="9"/>
  <c r="F92" i="9"/>
  <c r="D23" i="9"/>
  <c r="F41" i="9"/>
  <c r="F28" i="9"/>
  <c r="D58" i="9"/>
  <c r="F58" i="9"/>
  <c r="D98" i="9"/>
  <c r="F98" i="9"/>
  <c r="F55" i="9"/>
  <c r="D55" i="9"/>
  <c r="D63" i="9"/>
  <c r="F63" i="9"/>
  <c r="E24" i="5"/>
  <c r="AD4" i="5"/>
  <c r="D34" i="9"/>
  <c r="F34" i="9"/>
  <c r="F97" i="9"/>
  <c r="D97" i="9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T6" i="5" l="1"/>
  <c r="T3" i="5"/>
  <c r="T7" i="5"/>
  <c r="T8" i="5"/>
  <c r="T9" i="5"/>
  <c r="R7" i="5"/>
  <c r="R6" i="5"/>
  <c r="R3" i="5"/>
  <c r="R9" i="5"/>
  <c r="R8" i="5"/>
  <c r="S9" i="5"/>
  <c r="S7" i="5"/>
  <c r="S3" i="5"/>
  <c r="S6" i="5"/>
  <c r="S8" i="5"/>
  <c r="Q8" i="5"/>
  <c r="Q3" i="5"/>
  <c r="Q9" i="5"/>
  <c r="Q6" i="5"/>
  <c r="Q7" i="5"/>
  <c r="E8" i="5"/>
  <c r="E6" i="5"/>
  <c r="E9" i="5"/>
  <c r="E3" i="5"/>
  <c r="E7" i="5"/>
  <c r="N3" i="5"/>
  <c r="N9" i="5"/>
  <c r="N6" i="5"/>
  <c r="N7" i="5"/>
  <c r="N8" i="5"/>
  <c r="K7" i="5"/>
  <c r="K8" i="5"/>
  <c r="K3" i="5"/>
  <c r="K6" i="5"/>
  <c r="K9" i="5"/>
  <c r="J6" i="5"/>
  <c r="J7" i="5"/>
  <c r="J9" i="5"/>
  <c r="J8" i="5"/>
  <c r="J3" i="5"/>
  <c r="O3" i="5"/>
  <c r="O6" i="5"/>
  <c r="O9" i="5"/>
  <c r="O8" i="5"/>
  <c r="O7" i="5"/>
  <c r="L7" i="5"/>
  <c r="L3" i="5"/>
  <c r="L6" i="5"/>
  <c r="L9" i="5"/>
  <c r="L8" i="5"/>
  <c r="G3" i="5"/>
  <c r="G8" i="5"/>
  <c r="G9" i="5"/>
  <c r="G7" i="5"/>
  <c r="G6" i="5"/>
  <c r="F6" i="5"/>
  <c r="F9" i="5"/>
  <c r="F8" i="5"/>
  <c r="F7" i="5"/>
  <c r="F3" i="5"/>
  <c r="M6" i="5"/>
  <c r="M8" i="5"/>
  <c r="M7" i="5"/>
  <c r="M9" i="5"/>
  <c r="M3" i="5"/>
  <c r="H7" i="5"/>
  <c r="H9" i="5"/>
  <c r="H8" i="5"/>
  <c r="H3" i="5"/>
  <c r="H6" i="5"/>
  <c r="I6" i="5"/>
  <c r="I3" i="5"/>
  <c r="I7" i="5"/>
  <c r="I9" i="5"/>
  <c r="I8" i="5"/>
  <c r="D9" i="5"/>
  <c r="D3" i="5"/>
  <c r="D8" i="5"/>
  <c r="D6" i="5"/>
  <c r="D7" i="5"/>
  <c r="P8" i="5"/>
  <c r="P9" i="5"/>
  <c r="P6" i="5"/>
  <c r="P7" i="5"/>
  <c r="P3" i="5"/>
  <c r="C6" i="5" l="1"/>
  <c r="AD6" i="5" s="1"/>
  <c r="C3" i="5"/>
  <c r="AD3" i="5" s="1"/>
  <c r="C8" i="5"/>
  <c r="AD8" i="5" s="1"/>
  <c r="C9" i="5"/>
  <c r="AD9" i="5" s="1"/>
  <c r="C7" i="5"/>
  <c r="AD7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A9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AD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AD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AG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AG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J8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Klima, Christian</author>
  </authors>
  <commentList>
    <comment ref="C5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<sst xmlns="http://schemas.openxmlformats.org/spreadsheetml/2006/main" count="8167" uniqueCount="833">
  <si>
    <t>Otfried Derschmidt</t>
  </si>
  <si>
    <t>M</t>
  </si>
  <si>
    <t>Daniel Maier</t>
  </si>
  <si>
    <t>Christian Klima</t>
  </si>
  <si>
    <t>W</t>
  </si>
  <si>
    <t>Michael Greilinger</t>
  </si>
  <si>
    <t>Gerhard Fluch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</si>
  <si>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</si>
  <si>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</si>
  <si>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</si>
  <si>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</si>
  <si>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</si>
  <si>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</si>
  <si>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</si>
  <si>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</si>
  <si>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</si>
  <si>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</si>
  <si>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</si>
  <si>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</si>
  <si>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</si>
  <si>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</si>
  <si>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</si>
  <si>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</si>
  <si>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</si>
  <si>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</si>
  <si>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</si>
  <si>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</si>
  <si>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</si>
  <si>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</si>
  <si>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</si>
  <si>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</si>
  <si>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</si>
  <si>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</si>
  <si>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</si>
  <si>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</si>
  <si>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</si>
  <si>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</si>
  <si>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</si>
  <si>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</si>
  <si>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</si>
  <si>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</si>
  <si>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</si>
  <si>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</si>
  <si>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</si>
  <si>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</si>
  <si>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</si>
  <si>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</si>
  <si>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</si>
  <si>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</si>
  <si>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</si>
  <si>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</si>
  <si>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</si>
  <si>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</si>
  <si>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</si>
  <si>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</si>
  <si>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</si>
  <si>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</si>
  <si>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</si>
  <si>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</si>
  <si>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</si>
  <si>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</si>
  <si>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</si>
  <si>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</si>
  <si>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</si>
  <si>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</si>
  <si>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</si>
  <si>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</si>
  <si>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</si>
  <si>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</si>
  <si>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</si>
  <si>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</si>
  <si>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</si>
  <si>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</si>
  <si>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</si>
  <si>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</si>
  <si>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</si>
  <si>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</si>
  <si>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</si>
  <si>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</si>
  <si>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</si>
  <si>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</si>
  <si>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</si>
  <si>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</si>
  <si>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</si>
  <si>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</si>
  <si>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</si>
  <si>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</si>
  <si>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</si>
  <si>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</si>
  <si>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</si>
  <si>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</si>
  <si>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</si>
  <si>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</si>
  <si>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</si>
  <si>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</si>
  <si>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</si>
  <si>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</si>
  <si>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</si>
  <si>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</si>
  <si>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</si>
  <si>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</si>
  <si>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</si>
  <si>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</si>
  <si>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</si>
  <si>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</si>
  <si>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</si>
  <si>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</si>
  <si>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</si>
  <si>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</si>
  <si>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</si>
  <si>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</si>
  <si>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</si>
  <si>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</si>
  <si>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</si>
  <si>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</si>
  <si>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</si>
  <si>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</si>
  <si>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</si>
  <si>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</si>
  <si>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</si>
  <si>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</si>
  <si>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</si>
  <si>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</si>
  <si>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</si>
  <si>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</si>
  <si>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</si>
  <si>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</si>
  <si>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</si>
  <si>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</si>
  <si>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</si>
  <si>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</si>
  <si>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</si>
  <si>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</si>
  <si>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</si>
  <si>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</si>
  <si>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</si>
  <si>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</si>
  <si>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</si>
  <si>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</si>
  <si>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</si>
  <si>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</si>
  <si>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</si>
  <si>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</si>
  <si>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</si>
  <si>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</si>
  <si>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</si>
  <si>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</si>
  <si>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</si>
  <si>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</si>
  <si>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</si>
  <si>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</si>
  <si>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</si>
  <si>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</si>
  <si>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</si>
  <si>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</si>
  <si>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</si>
  <si>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</si>
  <si>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</si>
  <si>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</si>
  <si>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</si>
  <si>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</si>
  <si>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</si>
  <si>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</si>
  <si>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</si>
  <si>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</si>
  <si>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</si>
  <si>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</si>
  <si>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</si>
  <si>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</si>
  <si>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</si>
  <si>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</si>
  <si>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</si>
  <si>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</si>
  <si>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</si>
  <si>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t>Ranking Unique</t>
  </si>
  <si>
    <t>Infos zum Turnier:</t>
  </si>
  <si>
    <t xml:space="preserve">Bemerkungen: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</si>
  <si>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</si>
  <si>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</si>
  <si>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</si>
  <si>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</si>
  <si>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</si>
  <si>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</si>
  <si>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</si>
  <si>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</si>
  <si>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</si>
  <si>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</si>
  <si>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</si>
  <si>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</si>
  <si>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</si>
  <si>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</si>
  <si>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</si>
  <si>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</si>
  <si>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</si>
  <si>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</si>
  <si>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</si>
  <si>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</si>
  <si>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</si>
  <si>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</si>
  <si>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</si>
  <si>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</si>
  <si>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</si>
  <si>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</si>
  <si>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</si>
  <si>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</si>
  <si>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</si>
  <si>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</si>
  <si>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</si>
  <si>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</si>
  <si>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</si>
  <si>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</si>
  <si>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</si>
  <si>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</si>
  <si>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</si>
  <si>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</si>
  <si>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</si>
  <si>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</si>
  <si>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</si>
  <si>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</si>
  <si>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</si>
  <si>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</si>
  <si>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</si>
  <si>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</si>
  <si>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</si>
  <si>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</si>
  <si>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</si>
  <si>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</si>
  <si>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</si>
  <si>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</si>
  <si>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</si>
  <si>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</si>
  <si>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</si>
  <si>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</si>
  <si>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</si>
  <si>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</si>
  <si>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</si>
  <si>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</si>
  <si>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</si>
  <si>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</si>
  <si>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</si>
  <si>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</si>
  <si>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</si>
  <si>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</si>
  <si>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</si>
  <si>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</si>
  <si>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</si>
  <si>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</si>
  <si>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</si>
  <si>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</si>
  <si>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</si>
  <si>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</si>
  <si>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</si>
  <si>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</si>
  <si>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</si>
  <si>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</si>
  <si>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</si>
  <si>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</si>
  <si>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</si>
  <si>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</si>
  <si>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</si>
  <si>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</si>
  <si>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</si>
  <si>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</si>
  <si>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</si>
  <si>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</si>
  <si>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</si>
  <si>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</si>
  <si>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</si>
  <si>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</si>
  <si>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</si>
  <si>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</si>
  <si>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</si>
  <si>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</si>
  <si>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</si>
  <si>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</si>
  <si>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</si>
  <si>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</si>
  <si>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</si>
  <si>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Phillip Gould</t>
  </si>
  <si>
    <t>Eric Osterwinter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</si>
  <si>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</si>
  <si>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</si>
  <si>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</si>
  <si>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</si>
  <si>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</si>
  <si>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</si>
  <si>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</si>
  <si>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</si>
  <si>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</si>
  <si>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</si>
  <si>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</si>
  <si>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</si>
  <si>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</si>
  <si>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</si>
  <si>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</si>
  <si>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</si>
  <si>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</si>
  <si>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</si>
  <si>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</si>
  <si>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</si>
  <si>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</si>
  <si>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</si>
  <si>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</si>
  <si>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</si>
  <si>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</si>
  <si>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</si>
  <si>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</si>
  <si>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</si>
  <si>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</si>
  <si>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</si>
  <si>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</si>
  <si>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</si>
  <si>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Lukas Froschauer</t>
  </si>
  <si>
    <t>Laurenz Schaurhofer</t>
  </si>
  <si>
    <t>Played</t>
  </si>
  <si>
    <t>Total-Ranking</t>
  </si>
  <si>
    <t>Hole-Name</t>
  </si>
  <si>
    <t>Martin Killinger</t>
  </si>
  <si>
    <t># Round-Scores under/equal Par / Rating-Avg. of Players</t>
  </si>
  <si>
    <t>Player with least Rating who played Round under/eq. Par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</si>
  <si>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</si>
  <si>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</si>
  <si>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</si>
  <si>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</si>
  <si>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</si>
  <si>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</si>
  <si>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</si>
  <si>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</si>
  <si>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</si>
  <si>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</si>
  <si>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</si>
  <si>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Class</t>
  </si>
  <si>
    <t>MPO</t>
  </si>
  <si>
    <t>Total-Ranking (calculated)</t>
  </si>
  <si>
    <t>FPO</t>
  </si>
  <si>
    <t>Stefan Brunner</t>
  </si>
  <si>
    <t>Ranking-Comb. (NF#)</t>
  </si>
  <si>
    <t>Logic</t>
  </si>
  <si>
    <t>Alphabetic</t>
  </si>
  <si>
    <t>Stefan Sonnleitner</t>
  </si>
  <si>
    <t>Michael Waidhofer</t>
  </si>
  <si>
    <t>Peter Prinz</t>
  </si>
  <si>
    <t>Stefan Gollinger</t>
  </si>
  <si>
    <t>Leon Sonnleitner</t>
  </si>
  <si>
    <t>Philipp Schüller</t>
  </si>
  <si>
    <t>Stanislaus Amann</t>
  </si>
  <si>
    <t>Solltest du einen Fehler entdecken, bitten wir um ein kurzes Mail an dgp@outlook.at!</t>
  </si>
  <si>
    <t>Pannonia Challenge 2024</t>
  </si>
  <si>
    <t>(Eisenstadt / 20. - 21.04.2024)</t>
  </si>
  <si>
    <t>Joakim Bjørklund</t>
  </si>
  <si>
    <t>David Doppelbauer</t>
  </si>
  <si>
    <t>Dominik Reutterer</t>
  </si>
  <si>
    <t>Blaz Petrovic</t>
  </si>
  <si>
    <t>Christian Groffner</t>
  </si>
  <si>
    <t>Georg Grubner</t>
  </si>
  <si>
    <t>Christian Koller</t>
  </si>
  <si>
    <t>MJ18</t>
  </si>
  <si>
    <t>Hugo Kricka</t>
  </si>
  <si>
    <t>Victor Scheruga</t>
  </si>
  <si>
    <t>Mathias Velle</t>
  </si>
  <si>
    <t>Patryk Kies</t>
  </si>
  <si>
    <t>Philipp Friedler</t>
  </si>
  <si>
    <t>Christian Egger</t>
  </si>
  <si>
    <t>MP40</t>
  </si>
  <si>
    <t>Sascha Derp</t>
  </si>
  <si>
    <t>Christoph Blüher</t>
  </si>
  <si>
    <t>Wolfgang Hochradl</t>
  </si>
  <si>
    <t>Georg Knirsch</t>
  </si>
  <si>
    <t>Kamil Kiljan</t>
  </si>
  <si>
    <t>Andreas Trondl</t>
  </si>
  <si>
    <t>Andreas Noack</t>
  </si>
  <si>
    <t>Daniel Hruby</t>
  </si>
  <si>
    <t>Martin Kricka</t>
  </si>
  <si>
    <t>Andreas Hruby</t>
  </si>
  <si>
    <t>Benjamin Mauch</t>
  </si>
  <si>
    <t>David Kleewein</t>
  </si>
  <si>
    <t>Alexander Hüttner</t>
  </si>
  <si>
    <t>Harry Dehner</t>
  </si>
  <si>
    <t>Tom Stillman</t>
  </si>
  <si>
    <t>Michael Stockinger</t>
  </si>
  <si>
    <t>Stefan Strutzenberger</t>
  </si>
  <si>
    <t>Maximilian Schretter</t>
  </si>
  <si>
    <t>Elias Marginter</t>
  </si>
  <si>
    <t>Alexander Huber</t>
  </si>
  <si>
    <t>Julia Hauch</t>
  </si>
  <si>
    <t>Veli-Petri Perhonen</t>
  </si>
  <si>
    <t>Clemens Nolz</t>
  </si>
  <si>
    <t>Sven Briscan</t>
  </si>
  <si>
    <t>Franz Scheruga</t>
  </si>
  <si>
    <t>Fabian Schönung</t>
  </si>
  <si>
    <t>Andreas Luger</t>
  </si>
  <si>
    <t>Johannes Koller</t>
  </si>
  <si>
    <t>Harald Stockinger</t>
  </si>
  <si>
    <t>Alexander Arndt</t>
  </si>
  <si>
    <t>Daniel Hauser</t>
  </si>
  <si>
    <t>Elisabeth Daffert</t>
  </si>
  <si>
    <t>Marco Fischer</t>
  </si>
  <si>
    <t>Ronald Schrottenholzer</t>
  </si>
  <si>
    <t>Veronika Zellner</t>
  </si>
  <si>
    <t>Cornelia Hackl</t>
  </si>
  <si>
    <t>Alicja Kiljan</t>
  </si>
  <si>
    <t>Daniela Weinstock</t>
  </si>
  <si>
    <t>Heidi Stillman</t>
  </si>
  <si>
    <t>Erich Altoray</t>
  </si>
  <si>
    <t>Rating</t>
  </si>
  <si>
    <t>PDGA-Nr</t>
  </si>
  <si>
    <t>Runde1</t>
  </si>
  <si>
    <t>Runde2</t>
  </si>
  <si>
    <t>Runde3</t>
  </si>
  <si>
    <t>PDGA-Rating</t>
  </si>
  <si>
    <t>Mittel</t>
  </si>
  <si>
    <t>only temporary PDGA-Ratings are considered</t>
  </si>
  <si>
    <t>Best Tournament-Rating Men</t>
  </si>
  <si>
    <t>Best Tournament-Rating Women</t>
  </si>
  <si>
    <t>2 Player(s) didn't finish</t>
  </si>
  <si>
    <t>Men: 2 / Women: 0</t>
  </si>
  <si>
    <t>Best score in tournament: 54</t>
  </si>
  <si>
    <t>Several rounds or players</t>
  </si>
  <si>
    <t>Laurenz Schaurhofer played 23 hole(s) under par</t>
  </si>
  <si>
    <t>Birdies: 23 / Eagles/+: 0</t>
  </si>
  <si>
    <t>Laurenz Schaurhofer played only 5 hole(s) over par</t>
  </si>
  <si>
    <t>Bogeys: 4 / Double-Bogeys/+: 1</t>
  </si>
  <si>
    <t>1 Ace(s) on hole 8 (par 3)</t>
  </si>
  <si>
    <t>Georg Knirsch / Round 1</t>
  </si>
  <si>
    <t>1 Ace(s) on hole 12 (par 3)</t>
  </si>
  <si>
    <t>Otfried Derschmidt / Round 1</t>
  </si>
  <si>
    <t>1 Eagle(s) on hole 10 (par 4)</t>
  </si>
  <si>
    <t>Leon Sonnleitner / Round 1</t>
  </si>
  <si>
    <t>On hole 5 (par 3) only Laurenz Schaurhofer played all rounds under par</t>
  </si>
  <si>
    <t>On hole 6 (par 4) only Laurenz Schaurhofer played all rounds under par</t>
  </si>
  <si>
    <t>On hole 12 (par 3) only Laurenz Schaurhofer played all rounds under par</t>
  </si>
  <si>
    <t>Laurenz Schaurhofer played an average of 1016 over all rounds</t>
  </si>
  <si>
    <t>R1: 1026 / R2: 989 / R3: 1032</t>
  </si>
  <si>
    <t>Biggest PDGA-Rating-Improvement Men Rating &gt; 800</t>
  </si>
  <si>
    <t>Christian Koller played 7 % better than his last rating (882)</t>
  </si>
  <si>
    <t>Rating in this tournament: 943</t>
  </si>
  <si>
    <t>Biggest PDGA-Rating-Worsening Men Rating &gt; 800</t>
  </si>
  <si>
    <t>Ronald Schrottenholzer played 7 % worst than his last rating (856)</t>
  </si>
  <si>
    <t>Rating in this tournament: 793</t>
  </si>
  <si>
    <t>On hole 2 (par 4) Michael Waidhofer played 4 throws better than best men (3 rounds)</t>
  </si>
  <si>
    <t>Best men took 13 throws</t>
  </si>
  <si>
    <t># Triple-Bogeys Men Rating &gt; 800</t>
  </si>
  <si>
    <t>Only 1 Triple-Bogey on hole 4 (par 3)</t>
  </si>
  <si>
    <t>Michael Waidhofer / Round 1</t>
  </si>
  <si>
    <t>Only 1 Triple-Bogey on hole 7 (par 3)</t>
  </si>
  <si>
    <t>Victor Scheruga / Round 3</t>
  </si>
  <si>
    <t>Only 1 Triple-Bogey on hole 11 (par 3)</t>
  </si>
  <si>
    <t>David Kleewein / Round 3</t>
  </si>
  <si>
    <t>Only 1 Triple-Bogey on hole 17 (par 3)</t>
  </si>
  <si>
    <t>Alexander Arndt / Round 1</t>
  </si>
  <si>
    <t># Oh dear Men Rating &gt; 800</t>
  </si>
  <si>
    <t>Only 1 Oh Dear on hole 13 (par 4)</t>
  </si>
  <si>
    <t>Alexander Huber / Round 3</t>
  </si>
  <si>
    <t>Only 1 Oh Dear on hole 14 (par 4)</t>
  </si>
  <si>
    <t>Veli-Petri Perhonen / Round 1</t>
  </si>
  <si>
    <t>Only 1 Oh Dear on hole 16 (par 3)</t>
  </si>
  <si>
    <t>Franz Scheruga / Round 3</t>
  </si>
  <si>
    <t>Best/Worst-Difference Men Rating &gt; 800</t>
  </si>
  <si>
    <t>On hole 1 (par 3) 4 Players took 14 throws in total (3 rounds)</t>
  </si>
  <si>
    <t>Best men took only 7 throws</t>
  </si>
  <si>
    <t>On hole 2 (par 4) Daniel Hauser took 19 throws in total (3 rounds)</t>
  </si>
  <si>
    <t>Best men took only 13 throws</t>
  </si>
  <si>
    <t>On hole 3 (par 4) 2 Players took 19 throws in total (3 rounds)</t>
  </si>
  <si>
    <t>Best men took only 12 throws</t>
  </si>
  <si>
    <t>On hole 6 (par 4) Daniel Hauser took 18 throws in total (3 rounds)</t>
  </si>
  <si>
    <t>Best men took only 9 throws</t>
  </si>
  <si>
    <t>On hole 7 (par 3) Victor Scheruga took 12 throws in total (3 rounds)</t>
  </si>
  <si>
    <t>Best men took only 6 throws</t>
  </si>
  <si>
    <t>On hole 10 (par 4) 3 Players took 18 throws in total (3 rounds)</t>
  </si>
  <si>
    <t>On hole 12 (par 3) Kamil Kiljan took 15 throws in total (3 rounds)</t>
  </si>
  <si>
    <t>On hole 13 (par 4) 3 Players took 18 throws in total (3 rounds)</t>
  </si>
  <si>
    <t>On hole 14 (par 4) 2 Players took 19 throws in total (3 rounds)</t>
  </si>
  <si>
    <t>On hole 15 (par 3) Christian Egger took 14 throws in total (3 rounds)</t>
  </si>
  <si>
    <t>Best men took only 8 throws</t>
  </si>
  <si>
    <t>On hole 16 (par 3) Franz Scheruga took 15 throws in total (3 rounds)</t>
  </si>
  <si>
    <t>Best score in tournament: 69</t>
  </si>
  <si>
    <t>Julia Hauch / Round 2</t>
  </si>
  <si>
    <t>Julia Hauch played an average of 883 over all rounds</t>
  </si>
  <si>
    <t>R1: 873 / R2: 894 / R3: 883</t>
  </si>
  <si>
    <t>Biggest PDGA-Rating-Worsening Women Rating &gt; 700</t>
  </si>
  <si>
    <t>Daniela Weinstock played 6 % worst than her last rating (742)</t>
  </si>
  <si>
    <t>Rating in this tournament: 697</t>
  </si>
  <si>
    <t># Triple-Bogeys Women Rating &gt; 700</t>
  </si>
  <si>
    <t>Only 1 Triple-Bogey on hole 1 (par 3)</t>
  </si>
  <si>
    <t>Elisabeth Daffert / Round 3</t>
  </si>
  <si>
    <t>Only 1 Triple-Bogey on hole 3 (par 4)</t>
  </si>
  <si>
    <t>Veronika Zellner / Round 2</t>
  </si>
  <si>
    <t>Only 1 Triple-Bogey on hole 6 (par 4)</t>
  </si>
  <si>
    <t>Elisabeth Daffert / Round 1</t>
  </si>
  <si>
    <t>Only 1 Triple-Bogey on hole 13 (par 4)</t>
  </si>
  <si>
    <t>Only 1 Triple-Bogey on hole 16 (par 3)</t>
  </si>
  <si>
    <t>Veronika Zellner / Round 1</t>
  </si>
  <si>
    <t># Oh dear Women Rating &gt; 700</t>
  </si>
  <si>
    <t>Only 1 Oh Dear on hole 1 (par 3)</t>
  </si>
  <si>
    <t>Alicja Kiljan / Round 3</t>
  </si>
  <si>
    <t>Only 1 Oh Dear on hole 6 (par 4)</t>
  </si>
  <si>
    <t>Cornelia Hackl / Round 2</t>
  </si>
  <si>
    <t>Only 1 Oh Dear on hole 10 (par 4)</t>
  </si>
  <si>
    <t>Only 1 Oh Dear on hole 11 (par 3)</t>
  </si>
  <si>
    <t>Alicja Kiljan / Round 2</t>
  </si>
  <si>
    <t>Best/Worst-Difference Women Rating &gt; 700</t>
  </si>
  <si>
    <t>On hole 2 (par 4) Cornelia Hackl took 18 throws in total (3 rounds)</t>
  </si>
  <si>
    <t>Best women took only 12 throws</t>
  </si>
  <si>
    <t>On hole 9 (par 4) Alicja Kiljan took 22 throws in total (3 rounds)</t>
  </si>
  <si>
    <t>Best women took only 15 throws</t>
  </si>
  <si>
    <t>On hole 11 (par 3) Alicja Kiljan took 16 throws in total (3 rounds)</t>
  </si>
  <si>
    <t>Best women took only 9 throws</t>
  </si>
  <si>
    <t>On hole 13 (par 4) Veronika Zellner took 19 throws in total (3 rounds)</t>
  </si>
  <si>
    <t>Best women took only 13 throws</t>
  </si>
  <si>
    <t>On hole 14 (par 4) Veronika Zellner took 21 throws in total (3 rounds)</t>
  </si>
  <si>
    <t>Best women took only 14 throws</t>
  </si>
  <si>
    <t>Philipp Friedler (69 -&gt; 59)</t>
  </si>
  <si>
    <t>Daniel Hauser (84 -&gt; 71)</t>
  </si>
  <si>
    <t>Laurenz Schaurhofer (54)</t>
  </si>
  <si>
    <t>2 Players (57)</t>
  </si>
  <si>
    <t>0 Players ()</t>
  </si>
  <si>
    <t>Laurenz Schaurhofer (9)</t>
  </si>
  <si>
    <t>Michael Waidhofer (8)</t>
  </si>
  <si>
    <t>Joakim Bjørklund (8)</t>
  </si>
  <si>
    <t>Laurenz Schaurhofer (2)</t>
  </si>
  <si>
    <t>2 Players (2)</t>
  </si>
  <si>
    <t>Laurenz Schaurhofer (0)</t>
  </si>
  <si>
    <t>Sascha Derp (Rating 941)</t>
  </si>
  <si>
    <t>Christian Koller (Rating 882)</t>
  </si>
  <si>
    <t>Hugo Kricka (Rating 935)</t>
  </si>
  <si>
    <t>Andreas Hruby (Rating 0)</t>
  </si>
  <si>
    <t>0,8 % better</t>
  </si>
  <si>
    <t>2,7 % worse</t>
  </si>
  <si>
    <t># Scores under par / over par Men Rating &gt; 800</t>
  </si>
  <si>
    <t>Biggest Improvement Men Rating &gt; 800</t>
  </si>
  <si>
    <t>Biggest Worsening Men Rating &gt; 800</t>
  </si>
  <si>
    <t>Tom Stillman (63 -&gt; 74)</t>
  </si>
  <si>
    <t>Johannes Koller (67 -&gt; 80)</t>
  </si>
  <si>
    <t>Worst Round Men Rating &gt; 800</t>
  </si>
  <si>
    <t>Alexander Arndt (80)</t>
  </si>
  <si>
    <t>Daniel Hauser (84)</t>
  </si>
  <si>
    <t>Andreas Luger (81)</t>
  </si>
  <si>
    <t>Equal</t>
  </si>
  <si>
    <t>2 % worse</t>
  </si>
  <si>
    <t># Scores under par / over par Women Rating &gt; 700</t>
  </si>
  <si>
    <t>Alicja Kiljan (90 -&gt; 84)</t>
  </si>
  <si>
    <t>Veronika Zellner (86 -&gt; 79)</t>
  </si>
  <si>
    <t>Biggest Improvement Women Rating &gt; 700</t>
  </si>
  <si>
    <t>Biggest Worsening Women Rating &gt; 700</t>
  </si>
  <si>
    <t>Cornelia Hackl (81 -&gt; 87)</t>
  </si>
  <si>
    <t>Elisabeth Daffert (77 -&gt; 83)</t>
  </si>
  <si>
    <t>Julia Hauch (72)</t>
  </si>
  <si>
    <t>Julia Hauch (69)</t>
  </si>
  <si>
    <t>Worst Round Women Rating &gt; 700</t>
  </si>
  <si>
    <t>Alicja Kiljan (90)</t>
  </si>
  <si>
    <t>Cornelia Hackl (87)</t>
  </si>
  <si>
    <t>Cornelia Hackl (89)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</si>
  <si>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</si>
  <si>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</si>
  <si>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</si>
  <si>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</si>
  <si>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</si>
  <si>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</si>
  <si>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</si>
  <si>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</si>
  <si>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</si>
  <si>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</si>
  <si>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</si>
  <si>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</si>
  <si>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</si>
  <si>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</si>
  <si>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</si>
  <si>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</si>
  <si>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</si>
  <si>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</si>
  <si>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</si>
  <si>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</si>
  <si>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</si>
  <si>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</si>
  <si>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</si>
  <si>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</si>
  <si>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</si>
  <si>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</si>
  <si>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</si>
  <si>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</si>
  <si>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</si>
  <si>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</si>
  <si>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</si>
  <si>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</si>
  <si>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</si>
  <si>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</si>
  <si>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</si>
  <si>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</si>
  <si>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</si>
  <si>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</si>
  <si>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</si>
  <si>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</si>
  <si>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</si>
  <si>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</si>
  <si>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</si>
  <si>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</si>
  <si>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</si>
  <si>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</si>
  <si>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</si>
  <si>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</si>
  <si>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</si>
  <si>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</si>
  <si>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</si>
  <si>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</si>
  <si>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</si>
  <si>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</si>
  <si>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</si>
  <si>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</si>
  <si>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</si>
  <si>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</si>
  <si>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</si>
  <si>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</si>
  <si>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</si>
  <si>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</si>
  <si>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</si>
  <si>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</si>
  <si>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</si>
  <si>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</si>
  <si>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</si>
  <si>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</si>
  <si>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</si>
  <si>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</si>
  <si>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</si>
  <si>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</si>
  <si>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</si>
  <si>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</si>
  <si>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</si>
  <si>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</si>
  <si>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</si>
  <si>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</si>
  <si>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</si>
  <si>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</si>
  <si>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</si>
  <si>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</si>
  <si>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</si>
  <si>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</si>
  <si>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</si>
  <si>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</si>
  <si>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</si>
  <si>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</si>
  <si>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</si>
  <si>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</si>
  <si>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</si>
  <si>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</si>
  <si>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</si>
  <si>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</si>
  <si>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</si>
  <si>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</si>
  <si>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</si>
  <si>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</si>
  <si>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</si>
  <si>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</si>
  <si>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</si>
  <si>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</si>
  <si>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</si>
  <si>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</si>
  <si>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</si>
  <si>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</si>
  <si>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</si>
  <si>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</si>
  <si>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</si>
  <si>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</si>
  <si>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</si>
  <si>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</si>
  <si>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</si>
  <si>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</si>
  <si>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</si>
  <si>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</si>
  <si>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</si>
  <si>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</si>
  <si>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</si>
  <si>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</si>
  <si>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</si>
  <si>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</si>
  <si>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</si>
  <si>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</si>
  <si>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</si>
  <si>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</si>
  <si>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</si>
  <si>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</si>
  <si>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</si>
  <si>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</si>
  <si>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</si>
  <si>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</si>
  <si>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</si>
  <si>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</si>
  <si>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</si>
  <si>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</si>
  <si>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</si>
  <si>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</si>
  <si>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</si>
  <si>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</si>
  <si>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</si>
  <si>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</si>
  <si>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</si>
  <si>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</si>
  <si>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</si>
  <si>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</si>
  <si>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</si>
  <si>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</si>
  <si>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M14</t>
  </si>
  <si>
    <t>M15</t>
  </si>
  <si>
    <t>M16</t>
  </si>
  <si>
    <t>M17</t>
  </si>
  <si>
    <t>M13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</si>
  <si>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</si>
  <si>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</si>
  <si>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</si>
  <si>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</si>
  <si>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</si>
  <si>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</si>
  <si>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</si>
  <si>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</si>
  <si>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</si>
  <si>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</si>
  <si>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</si>
  <si>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</si>
  <si>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</si>
  <si>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</si>
  <si>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</si>
  <si>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</si>
  <si>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</si>
  <si>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</si>
  <si>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</si>
  <si>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</si>
  <si>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</si>
  <si>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</si>
  <si>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</si>
  <si>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M42</t>
  </si>
  <si>
    <t>M43</t>
  </si>
  <si>
    <t>M44</t>
  </si>
  <si>
    <t>M45</t>
  </si>
  <si>
    <t>M46</t>
  </si>
  <si>
    <t>M41</t>
  </si>
  <si>
    <t>M47</t>
  </si>
  <si>
    <t>M48</t>
  </si>
  <si>
    <t>W1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</si>
  <si>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</si>
  <si>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</si>
  <si>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</si>
  <si>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</si>
  <si>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</si>
  <si>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</si>
  <si>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</si>
  <si>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</si>
  <si>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</si>
  <si>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</si>
  <si>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</si>
  <si>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W2</t>
  </si>
  <si>
    <t>M60</t>
  </si>
  <si>
    <t>M61</t>
  </si>
  <si>
    <t>W3</t>
  </si>
  <si>
    <t>W4</t>
  </si>
  <si>
    <t>W5</t>
  </si>
  <si>
    <t>W6</t>
  </si>
  <si>
    <t>W7</t>
  </si>
  <si>
    <t>MNF0</t>
  </si>
  <si>
    <t>MNF</t>
  </si>
  <si>
    <t>MNF1</t>
  </si>
  <si>
    <t>5, 8</t>
  </si>
  <si>
    <t>No Triple-Bogeys on hole(s) 5, 8</t>
  </si>
  <si>
    <t>Someone /Round 3</t>
  </si>
  <si>
    <t>2, 4</t>
  </si>
  <si>
    <t>2, 4, 5</t>
  </si>
  <si>
    <t>Someone /Round 2</t>
  </si>
  <si>
    <t>2, 4, 5, 7</t>
  </si>
  <si>
    <t>2, 4, 5, 7, 8</t>
  </si>
  <si>
    <t>2, 4, 5, 7, 8, 12</t>
  </si>
  <si>
    <t>2, 4, 5, 7, 8, 12, 15</t>
  </si>
  <si>
    <t>2, 4, 5, 7, 8, 12, 15, 17</t>
  </si>
  <si>
    <t>Only 1 Oh Dear on hole 18 (par 3)</t>
  </si>
  <si>
    <t>No Oh Dears on hole(s) 2, 4, 5, 7, 8, 12, 15, 17</t>
  </si>
  <si>
    <t>0 Players</t>
  </si>
  <si>
    <t>On hole 2 (par 4) only Michael Waidhofer played all rounds under par</t>
  </si>
  <si>
    <t>2 Players</t>
  </si>
  <si>
    <t>4 Players</t>
  </si>
  <si>
    <t>3 Players</t>
  </si>
  <si>
    <t>1 Player(s) without Skill-O-Meter-Rating</t>
  </si>
  <si>
    <t>Best men took only 10 throws</t>
  </si>
  <si>
    <t>Best men took only 0 throws</t>
  </si>
  <si>
    <t>Best men took 7 throws</t>
  </si>
  <si>
    <t>Best men took 12 throws</t>
  </si>
  <si>
    <t>Best men took 10 throws</t>
  </si>
  <si>
    <t>Best men took 6 throws</t>
  </si>
  <si>
    <t>Best men took 9 throws</t>
  </si>
  <si>
    <t>Best men took 8 throws</t>
  </si>
  <si>
    <t>5 Players</t>
  </si>
  <si>
    <t>Best men took 0 throws</t>
  </si>
  <si>
    <t>Biggest PDGA-Rating-Improvement Women Rating &gt; 700</t>
  </si>
  <si>
    <t>Rating in this tournament: 753</t>
  </si>
  <si>
    <t>Best women took only 16 throws</t>
  </si>
  <si>
    <t>Best women took only 10 throws</t>
  </si>
  <si>
    <t>Best women took only 11 throws</t>
  </si>
  <si>
    <t>Best women took only 8 throws</t>
  </si>
  <si>
    <t>Best women took only 7 throws</t>
  </si>
  <si>
    <t>Best women took only 0 throws</t>
  </si>
  <si>
    <t>Best women took 14 throws</t>
  </si>
  <si>
    <t>Best women took 12 throws</t>
  </si>
  <si>
    <t>Best women took 16 throws</t>
  </si>
  <si>
    <t>Best women took 10 throws</t>
  </si>
  <si>
    <t>Best women took 15 throws</t>
  </si>
  <si>
    <t>Best women took 11 throws</t>
  </si>
  <si>
    <t>Best women took 8 throws</t>
  </si>
  <si>
    <t>Best women took 9 throws</t>
  </si>
  <si>
    <t>Best women took 13 throws</t>
  </si>
  <si>
    <t>Best women took 7 throws</t>
  </si>
  <si>
    <t>Best women took 0 throws</t>
  </si>
  <si>
    <t>Leon Sonnleitner (0 -&gt; 67)</t>
  </si>
  <si>
    <t>Biggest Improvement Men Rating &gt; 800 Round 2</t>
  </si>
  <si>
    <t>Biggest Worsening Men Rating &gt; 800 Round 2</t>
  </si>
  <si>
    <t>Biggest Improvement Women Rating &gt; 700 Round 2</t>
  </si>
  <si>
    <t>Biggest Worsening Women Rating &gt; 700 Round 2</t>
  </si>
  <si>
    <t>Heidi Stillman (92 -&gt; 101)</t>
  </si>
  <si>
    <t>Biggest Improvement Men Rating &gt; 800 Round 3</t>
  </si>
  <si>
    <t>Biggest Worsening Men Rating &gt; 800 Round 3</t>
  </si>
  <si>
    <t>Biggest Improvement Women Rating &gt; 700 Round 3</t>
  </si>
  <si>
    <t>Biggest Worsening Women Rating &gt; 700 Round 3</t>
  </si>
  <si>
    <t>100 Players</t>
  </si>
  <si>
    <t>Biggest Improvement Men Rating &gt; 800 Final</t>
  </si>
  <si>
    <t>Biggest Worsening Men Rating &gt; 800 Final</t>
  </si>
  <si>
    <t>Biggest Improvement Women Rating &gt; 700 Final</t>
  </si>
  <si>
    <t>Biggest Worsening Women Rating &gt; 700 Final</t>
  </si>
  <si>
    <t>Heidi Stillman (92)</t>
  </si>
  <si>
    <t>Daniela Weinstock (95)</t>
  </si>
  <si>
    <t>Heidi Stillman (101)</t>
  </si>
  <si>
    <t>Worst Round 1 Men Rating &gt; 800</t>
  </si>
  <si>
    <t>Worst Round 2 Men Rating &gt; 800</t>
  </si>
  <si>
    <t>Worst Round 3 Men Rating &gt; 800</t>
  </si>
  <si>
    <t>Worst Final Men Rating &gt; 800</t>
  </si>
  <si>
    <t>Worst Round 1 Women Rating &gt; 700</t>
  </si>
  <si>
    <t>Worst Round 2 Women Rating &gt; 700</t>
  </si>
  <si>
    <t>Worst Round 3 Women Rating &gt; 700</t>
  </si>
  <si>
    <t>Worst Final Women Rating &gt; 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</si>
</sst>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5">
    <xf numFmtId="0" fontId="0" fillId="0" borderId="0"/>
    <xf numFmtId="0" fontId="3" fillId="0" borderId="0"/>
    <xf numFmtId="0" fontId="11" fillId="8" borderId="0">
      <alignment textRotation="255" wrapText="1"/>
    </xf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4" borderId="0" applyNumberFormat="0" applyBorder="0" applyAlignment="0" applyProtection="0"/>
    <xf numFmtId="0" fontId="30" fillId="35" borderId="96" applyNumberFormat="0" applyAlignment="0" applyProtection="0"/>
    <xf numFmtId="0" fontId="31" fillId="35" borderId="97" applyNumberFormat="0" applyAlignment="0" applyProtection="0"/>
    <xf numFmtId="0" fontId="32" fillId="22" borderId="97" applyNumberFormat="0" applyAlignment="0" applyProtection="0"/>
    <xf numFmtId="0" fontId="2" fillId="0" borderId="98" applyNumberFormat="0" applyFill="0" applyAlignment="0" applyProtection="0"/>
    <xf numFmtId="0" fontId="33" fillId="0" borderId="0" applyNumberFormat="0" applyFill="0" applyBorder="0" applyAlignment="0" applyProtection="0"/>
    <xf numFmtId="0" fontId="34" fillId="19" borderId="0" applyNumberFormat="0" applyBorder="0" applyAlignment="0" applyProtection="0"/>
    <xf numFmtId="0" fontId="35" fillId="36" borderId="0" applyNumberFormat="0" applyBorder="0" applyAlignment="0" applyProtection="0"/>
    <xf numFmtId="0" fontId="3" fillId="37" borderId="99" applyNumberFormat="0" applyFont="0" applyAlignment="0" applyProtection="0"/>
    <xf numFmtId="0" fontId="36" fillId="18" borderId="0" applyNumberFormat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39" fillId="0" borderId="100" applyNumberFormat="0" applyFill="0" applyAlignment="0" applyProtection="0"/>
    <xf numFmtId="0" fontId="40" fillId="0" borderId="101" applyNumberFormat="0" applyFill="0" applyAlignment="0" applyProtection="0"/>
    <xf numFmtId="0" fontId="41" fillId="0" borderId="102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03" applyNumberFormat="0" applyFill="0" applyAlignment="0" applyProtection="0"/>
    <xf numFmtId="0" fontId="43" fillId="0" borderId="0" applyNumberFormat="0" applyFill="0" applyBorder="0" applyAlignment="0" applyProtection="0"/>
    <xf numFmtId="0" fontId="44" fillId="38" borderId="104" applyNumberFormat="0" applyAlignment="0" applyProtection="0"/>
  </cellStyleXfs>
  <cellXfs count="528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3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0" fillId="15" borderId="0" xfId="0" applyFont="1" applyFill="1" applyAlignment="1">
      <alignment horizontal="left" vertical="top"/>
    </xf>
    <xf numFmtId="0" fontId="2" fillId="15" borderId="0" xfId="0" applyFont="1" applyFill="1"/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15" fillId="12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0" fillId="15" borderId="0" xfId="0" quotePrefix="1" applyFill="1" applyAlignment="1"/>
    <xf numFmtId="0" fontId="45" fillId="40" borderId="45" xfId="0" applyFont="1" applyFill="1" applyBorder="1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ont="1" applyFill="1" applyAlignment="1">
      <alignment horizontal="left"/>
    </xf>
    <xf numFmtId="0" fontId="24" fillId="6" borderId="22" xfId="0" applyFont="1" applyFill="1" applyBorder="1" applyAlignment="1">
      <alignment horizontal="center" vertical="center"/>
    </xf>
    <xf numFmtId="0" fontId="24" fillId="6" borderId="23" xfId="0" applyFont="1" applyFill="1" applyBorder="1" applyAlignment="1">
      <alignment horizontal="center" vertical="center"/>
    </xf>
    <xf numFmtId="0" fontId="24" fillId="6" borderId="28" xfId="0" applyFont="1" applyFill="1" applyBorder="1" applyAlignment="1">
      <alignment horizontal="center" vertical="center"/>
    </xf>
    <xf numFmtId="0" fontId="19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1" fillId="15" borderId="0" xfId="0" applyFont="1" applyFill="1" applyAlignment="1">
      <alignment horizontal="left" vertical="top"/>
    </xf>
    <xf numFmtId="0" fontId="25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2" fillId="7" borderId="57" xfId="0" applyFont="1" applyFill="1" applyBorder="1" applyAlignment="1">
      <alignment horizontal="center" textRotation="90" wrapText="1"/>
    </xf>
    <xf numFmtId="0" fontId="22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2" fillId="5" borderId="57" xfId="0" applyNumberFormat="1" applyFont="1" applyFill="1" applyBorder="1" applyAlignment="1">
      <alignment horizontal="center" textRotation="90" wrapText="1"/>
    </xf>
    <xf numFmtId="49" fontId="22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5">
    <cellStyle name="20% - Akzent1" xfId="3" xr:uid="{00000000-0005-0000-0000-000000000000}"/>
    <cellStyle name="20% - Akzent2" xfId="4" xr:uid="{00000000-0005-0000-0000-000001000000}"/>
    <cellStyle name="20% - Akzent3" xfId="5" xr:uid="{00000000-0005-0000-0000-000002000000}"/>
    <cellStyle name="20% - Akzent4" xfId="6" xr:uid="{00000000-0005-0000-0000-000003000000}"/>
    <cellStyle name="20% - Akzent5" xfId="7" xr:uid="{00000000-0005-0000-0000-000004000000}"/>
    <cellStyle name="20% - Akzent6" xfId="8" xr:uid="{00000000-0005-0000-0000-000005000000}"/>
    <cellStyle name="40% - Akzent1" xfId="9" xr:uid="{00000000-0005-0000-0000-000006000000}"/>
    <cellStyle name="40% - Akzent2" xfId="10" xr:uid="{00000000-0005-0000-0000-000007000000}"/>
    <cellStyle name="40% - Akzent3" xfId="11" xr:uid="{00000000-0005-0000-0000-000008000000}"/>
    <cellStyle name="40% - Akzent4" xfId="12" xr:uid="{00000000-0005-0000-0000-000009000000}"/>
    <cellStyle name="40% - Akzent5" xfId="13" xr:uid="{00000000-0005-0000-0000-00000A000000}"/>
    <cellStyle name="40% - Akzent6" xfId="14" xr:uid="{00000000-0005-0000-0000-00000B000000}"/>
    <cellStyle name="60% - Akzent1" xfId="15" xr:uid="{00000000-0005-0000-0000-00000C000000}"/>
    <cellStyle name="60% - Akzent2" xfId="16" xr:uid="{00000000-0005-0000-0000-00000D000000}"/>
    <cellStyle name="60% - Akzent3" xfId="17" xr:uid="{00000000-0005-0000-0000-00000E000000}"/>
    <cellStyle name="60% - Akzent4" xfId="18" xr:uid="{00000000-0005-0000-0000-00000F000000}"/>
    <cellStyle name="60% - Akzent5" xfId="19" xr:uid="{00000000-0005-0000-0000-000010000000}"/>
    <cellStyle name="60% - Akzent6" xfId="20" xr:uid="{00000000-0005-0000-0000-000011000000}"/>
    <cellStyle name="Akzent1 2" xfId="21" xr:uid="{00000000-0005-0000-0000-000012000000}"/>
    <cellStyle name="Akzent2 2" xfId="22" xr:uid="{00000000-0005-0000-0000-000013000000}"/>
    <cellStyle name="Akzent3 2" xfId="23" xr:uid="{00000000-0005-0000-0000-000014000000}"/>
    <cellStyle name="Akzent4 2" xfId="24" xr:uid="{00000000-0005-0000-0000-000015000000}"/>
    <cellStyle name="Akzent5 2" xfId="25" xr:uid="{00000000-0005-0000-0000-000016000000}"/>
    <cellStyle name="Akzent6 2" xfId="26" xr:uid="{00000000-0005-0000-0000-000017000000}"/>
    <cellStyle name="Ausgabe 2" xfId="27" xr:uid="{00000000-0005-0000-0000-000018000000}"/>
    <cellStyle name="Berechnung 2" xfId="28" xr:uid="{00000000-0005-0000-0000-000019000000}"/>
    <cellStyle name="Eingabe 2" xfId="29" xr:uid="{00000000-0005-0000-0000-00001A000000}"/>
    <cellStyle name="Ergebnis 2" xfId="30" xr:uid="{00000000-0005-0000-0000-00001B000000}"/>
    <cellStyle name="Erklärender Text 2" xfId="31" xr:uid="{00000000-0005-0000-0000-00001C000000}"/>
    <cellStyle name="Gut 2" xfId="32" xr:uid="{00000000-0005-0000-0000-00001D000000}"/>
    <cellStyle name="Neutral 2" xfId="33" xr:uid="{00000000-0005-0000-0000-00001F000000}"/>
    <cellStyle name="Notiz 2" xfId="34" xr:uid="{00000000-0005-0000-0000-000020000000}"/>
    <cellStyle name="Schlecht 2" xfId="35" xr:uid="{00000000-0005-0000-0000-000021000000}"/>
    <cellStyle name="Standard" xfId="0" builtinId="0"/>
    <cellStyle name="Standard 2" xfId="1" xr:uid="{00000000-0005-0000-0000-000023000000}"/>
    <cellStyle name="Standard 2 2" xfId="36" xr:uid="{00000000-0005-0000-0000-000024000000}"/>
    <cellStyle name="Stil 1" xfId="2" xr:uid="{00000000-0005-0000-0000-000025000000}"/>
    <cellStyle name="Überschrift 1 2" xfId="38" xr:uid="{00000000-0005-0000-0000-000026000000}"/>
    <cellStyle name="Überschrift 2 2" xfId="39" xr:uid="{00000000-0005-0000-0000-000027000000}"/>
    <cellStyle name="Überschrift 3 2" xfId="40" xr:uid="{00000000-0005-0000-0000-000028000000}"/>
    <cellStyle name="Überschrift 4 2" xfId="41" xr:uid="{00000000-0005-0000-0000-000029000000}"/>
    <cellStyle name="Überschrift 5" xfId="37" xr:uid="{00000000-0005-0000-0000-00002A000000}"/>
    <cellStyle name="Verknüpfte Zelle 2" xfId="42" xr:uid="{00000000-0005-0000-0000-00002B000000}"/>
    <cellStyle name="Warnender Text 2" xfId="43" xr:uid="{00000000-0005-0000-0000-00002C000000}"/>
    <cellStyle name="Zelle überprüfen 2" xfId="44" xr:uid="{00000000-0005-0000-0000-00002D000000}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[0]!Tournament_Names</c:f>
              <c:strCache>
                <c:ptCount val="70"/>
                <c:pt idx="0">
                  <c:v>Laurenz Schaurhofer</c:v>
                </c:pt>
                <c:pt idx="1">
                  <c:v>Stanislaus Amann</c:v>
                </c:pt>
                <c:pt idx="2">
                  <c:v>Joakim Bjørklund</c:v>
                </c:pt>
                <c:pt idx="3">
                  <c:v>David Doppelbauer</c:v>
                </c:pt>
                <c:pt idx="4">
                  <c:v>Michael Waidhofer</c:v>
                </c:pt>
                <c:pt idx="5">
                  <c:v>Otfried Derschmidt</c:v>
                </c:pt>
                <c:pt idx="6">
                  <c:v>Stefan Sonnleitner</c:v>
                </c:pt>
                <c:pt idx="7">
                  <c:v>Dominik Reutterer</c:v>
                </c:pt>
                <c:pt idx="8">
                  <c:v>Blaz Petrovic</c:v>
                </c:pt>
                <c:pt idx="9">
                  <c:v>Christian Groffner</c:v>
                </c:pt>
                <c:pt idx="10">
                  <c:v>Georg Grubner</c:v>
                </c:pt>
                <c:pt idx="11">
                  <c:v>Daniel Maier</c:v>
                </c:pt>
                <c:pt idx="12">
                  <c:v>Patryk Kies</c:v>
                </c:pt>
                <c:pt idx="13">
                  <c:v>Christian Koller</c:v>
                </c:pt>
                <c:pt idx="14">
                  <c:v>Hugo Kricka</c:v>
                </c:pt>
                <c:pt idx="15">
                  <c:v>Victor Scheruga</c:v>
                </c:pt>
                <c:pt idx="16">
                  <c:v>Mathias Velle</c:v>
                </c:pt>
                <c:pt idx="17">
                  <c:v>Philipp Friedler</c:v>
                </c:pt>
                <c:pt idx="18">
                  <c:v>Christian Egger</c:v>
                </c:pt>
                <c:pt idx="19">
                  <c:v>Christian Klima</c:v>
                </c:pt>
                <c:pt idx="20">
                  <c:v>Sascha Derp</c:v>
                </c:pt>
                <c:pt idx="21">
                  <c:v>Christoph Blüher</c:v>
                </c:pt>
                <c:pt idx="22">
                  <c:v>Martin Killinger</c:v>
                </c:pt>
                <c:pt idx="23">
                  <c:v>Stefan Gollinger</c:v>
                </c:pt>
                <c:pt idx="24">
                  <c:v>Wolfgang Hochradl</c:v>
                </c:pt>
                <c:pt idx="25">
                  <c:v>Phillip Gould</c:v>
                </c:pt>
                <c:pt idx="26">
                  <c:v>Eric Osterwinter</c:v>
                </c:pt>
                <c:pt idx="27">
                  <c:v>Georg Knirsch</c:v>
                </c:pt>
                <c:pt idx="28">
                  <c:v>Kamil Kiljan</c:v>
                </c:pt>
                <c:pt idx="29">
                  <c:v>Andreas Trondl</c:v>
                </c:pt>
                <c:pt idx="30">
                  <c:v>Andreas Noack</c:v>
                </c:pt>
                <c:pt idx="31">
                  <c:v>Daniel Hruby</c:v>
                </c:pt>
                <c:pt idx="32">
                  <c:v>Martin Kricka</c:v>
                </c:pt>
                <c:pt idx="33">
                  <c:v>Andreas Hruby</c:v>
                </c:pt>
                <c:pt idx="34">
                  <c:v>Benjamin Mauch</c:v>
                </c:pt>
                <c:pt idx="35">
                  <c:v>David Kleewein</c:v>
                </c:pt>
                <c:pt idx="36">
                  <c:v>Alexander Hüttner</c:v>
                </c:pt>
                <c:pt idx="37">
                  <c:v>Harry Dehner</c:v>
                </c:pt>
                <c:pt idx="38">
                  <c:v>Tom Stillman</c:v>
                </c:pt>
                <c:pt idx="39">
                  <c:v>Lukas Froschauer</c:v>
                </c:pt>
                <c:pt idx="40">
                  <c:v>Philipp Schüller</c:v>
                </c:pt>
                <c:pt idx="41">
                  <c:v>Michael Stockinger</c:v>
                </c:pt>
                <c:pt idx="42">
                  <c:v>Stefan Strutzenberger</c:v>
                </c:pt>
                <c:pt idx="43">
                  <c:v>Maximilian Schretter</c:v>
                </c:pt>
                <c:pt idx="44">
                  <c:v>Peter Prinz</c:v>
                </c:pt>
                <c:pt idx="45">
                  <c:v>Gerhard Fluch</c:v>
                </c:pt>
                <c:pt idx="46">
                  <c:v>Elias Marginter</c:v>
                </c:pt>
                <c:pt idx="47">
                  <c:v>Alexander Huber</c:v>
                </c:pt>
                <c:pt idx="48">
                  <c:v>Julia Hauch</c:v>
                </c:pt>
                <c:pt idx="49">
                  <c:v>Veli-Petri Perhonen</c:v>
                </c:pt>
                <c:pt idx="50">
                  <c:v>Clemens Nolz</c:v>
                </c:pt>
                <c:pt idx="51">
                  <c:v>Stefan Brunner</c:v>
                </c:pt>
                <c:pt idx="52">
                  <c:v>Sven Briscan</c:v>
                </c:pt>
                <c:pt idx="53">
                  <c:v>Franz Scheruga</c:v>
                </c:pt>
                <c:pt idx="54">
                  <c:v>Fabian Schönung</c:v>
                </c:pt>
                <c:pt idx="55">
                  <c:v>Andreas Luger</c:v>
                </c:pt>
                <c:pt idx="56">
                  <c:v>Johannes Koller</c:v>
                </c:pt>
                <c:pt idx="57">
                  <c:v>Harald Stockinger</c:v>
                </c:pt>
                <c:pt idx="58">
                  <c:v>Alexander Arndt</c:v>
                </c:pt>
                <c:pt idx="59">
                  <c:v>Daniel Hauser</c:v>
                </c:pt>
                <c:pt idx="60">
                  <c:v>Elisabeth Daffert</c:v>
                </c:pt>
                <c:pt idx="61">
                  <c:v>Marco Fischer</c:v>
                </c:pt>
                <c:pt idx="62">
                  <c:v>Ronald Schrottenholzer</c:v>
                </c:pt>
                <c:pt idx="63">
                  <c:v>Veronika Zellner</c:v>
                </c:pt>
                <c:pt idx="64">
                  <c:v>Cornelia Hackl</c:v>
                </c:pt>
                <c:pt idx="65">
                  <c:v>Alicja Kiljan</c:v>
                </c:pt>
                <c:pt idx="66">
                  <c:v>Daniela Weinstock</c:v>
                </c:pt>
                <c:pt idx="67">
                  <c:v>Heidi Stillman</c:v>
                </c:pt>
                <c:pt idx="68">
                  <c:v>Leon Sonnleitner</c:v>
                </c:pt>
                <c:pt idx="69">
                  <c:v>Erich Altoray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0"/>
                <c:pt idx="0">
                  <c:v>-23</c:v>
                </c:pt>
                <c:pt idx="1">
                  <c:v>-18</c:v>
                </c:pt>
                <c:pt idx="2">
                  <c:v>-20</c:v>
                </c:pt>
                <c:pt idx="3">
                  <c:v>-17</c:v>
                </c:pt>
                <c:pt idx="4">
                  <c:v>-18</c:v>
                </c:pt>
                <c:pt idx="5">
                  <c:v>-14</c:v>
                </c:pt>
                <c:pt idx="6">
                  <c:v>-13</c:v>
                </c:pt>
                <c:pt idx="7">
                  <c:v>-6</c:v>
                </c:pt>
                <c:pt idx="8">
                  <c:v>-13</c:v>
                </c:pt>
                <c:pt idx="9">
                  <c:v>-11</c:v>
                </c:pt>
                <c:pt idx="10">
                  <c:v>-11</c:v>
                </c:pt>
                <c:pt idx="11">
                  <c:v>-9</c:v>
                </c:pt>
                <c:pt idx="12">
                  <c:v>-14</c:v>
                </c:pt>
                <c:pt idx="13">
                  <c:v>-12</c:v>
                </c:pt>
                <c:pt idx="14">
                  <c:v>-12</c:v>
                </c:pt>
                <c:pt idx="15">
                  <c:v>-13</c:v>
                </c:pt>
                <c:pt idx="16">
                  <c:v>-7</c:v>
                </c:pt>
                <c:pt idx="17">
                  <c:v>-6</c:v>
                </c:pt>
                <c:pt idx="18">
                  <c:v>-11</c:v>
                </c:pt>
                <c:pt idx="19">
                  <c:v>-6</c:v>
                </c:pt>
                <c:pt idx="20">
                  <c:v>-13</c:v>
                </c:pt>
                <c:pt idx="21">
                  <c:v>-11</c:v>
                </c:pt>
                <c:pt idx="22">
                  <c:v>-6</c:v>
                </c:pt>
                <c:pt idx="23">
                  <c:v>-7</c:v>
                </c:pt>
                <c:pt idx="24">
                  <c:v>-5</c:v>
                </c:pt>
                <c:pt idx="25">
                  <c:v>-5</c:v>
                </c:pt>
                <c:pt idx="26">
                  <c:v>-7</c:v>
                </c:pt>
                <c:pt idx="27">
                  <c:v>-5</c:v>
                </c:pt>
                <c:pt idx="28">
                  <c:v>-11</c:v>
                </c:pt>
                <c:pt idx="29">
                  <c:v>-6</c:v>
                </c:pt>
                <c:pt idx="30">
                  <c:v>-10</c:v>
                </c:pt>
                <c:pt idx="31">
                  <c:v>-4</c:v>
                </c:pt>
                <c:pt idx="32">
                  <c:v>-7</c:v>
                </c:pt>
                <c:pt idx="33">
                  <c:v>-7</c:v>
                </c:pt>
                <c:pt idx="34">
                  <c:v>-9</c:v>
                </c:pt>
                <c:pt idx="35">
                  <c:v>-5</c:v>
                </c:pt>
                <c:pt idx="36">
                  <c:v>-5</c:v>
                </c:pt>
                <c:pt idx="37">
                  <c:v>-1</c:v>
                </c:pt>
                <c:pt idx="38">
                  <c:v>-4</c:v>
                </c:pt>
                <c:pt idx="39">
                  <c:v>-2</c:v>
                </c:pt>
                <c:pt idx="40">
                  <c:v>-4</c:v>
                </c:pt>
                <c:pt idx="41">
                  <c:v>-7</c:v>
                </c:pt>
                <c:pt idx="42">
                  <c:v>-6</c:v>
                </c:pt>
                <c:pt idx="43">
                  <c:v>-8</c:v>
                </c:pt>
                <c:pt idx="44">
                  <c:v>-9</c:v>
                </c:pt>
                <c:pt idx="45">
                  <c:v>-7</c:v>
                </c:pt>
                <c:pt idx="46">
                  <c:v>-9</c:v>
                </c:pt>
                <c:pt idx="47">
                  <c:v>-7</c:v>
                </c:pt>
                <c:pt idx="48">
                  <c:v>-4</c:v>
                </c:pt>
                <c:pt idx="49">
                  <c:v>-8</c:v>
                </c:pt>
                <c:pt idx="50">
                  <c:v>-7</c:v>
                </c:pt>
                <c:pt idx="51">
                  <c:v>-5</c:v>
                </c:pt>
                <c:pt idx="52">
                  <c:v>-7</c:v>
                </c:pt>
                <c:pt idx="53">
                  <c:v>-5</c:v>
                </c:pt>
                <c:pt idx="54">
                  <c:v>-4</c:v>
                </c:pt>
                <c:pt idx="55">
                  <c:v>-1</c:v>
                </c:pt>
                <c:pt idx="56">
                  <c:v>-2</c:v>
                </c:pt>
                <c:pt idx="58">
                  <c:v>-2</c:v>
                </c:pt>
                <c:pt idx="59">
                  <c:v>-3</c:v>
                </c:pt>
                <c:pt idx="60">
                  <c:v>-3</c:v>
                </c:pt>
                <c:pt idx="62">
                  <c:v>-1</c:v>
                </c:pt>
                <c:pt idx="63">
                  <c:v>-2</c:v>
                </c:pt>
                <c:pt idx="64">
                  <c:v>-1</c:v>
                </c:pt>
                <c:pt idx="65">
                  <c:v>-2</c:v>
                </c:pt>
                <c:pt idx="68">
                  <c:v>-9</c:v>
                </c:pt>
                <c:pt idx="69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E-45A7-A813-DF911EC18868}"/>
            </c:ext>
          </c:extLst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[0]!Tournament_Eagles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E-45A7-A813-DF911EC18868}"/>
            </c:ext>
          </c:extLst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[0]!Tournament_Bogeys</c:f>
              <c:numCache>
                <c:formatCode>General</c:formatCode>
                <c:ptCount val="70"/>
                <c:pt idx="0">
                  <c:v>4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14</c:v>
                </c:pt>
                <c:pt idx="6">
                  <c:v>16</c:v>
                </c:pt>
                <c:pt idx="7">
                  <c:v>10</c:v>
                </c:pt>
                <c:pt idx="8">
                  <c:v>16</c:v>
                </c:pt>
                <c:pt idx="9">
                  <c:v>5</c:v>
                </c:pt>
                <c:pt idx="10">
                  <c:v>12</c:v>
                </c:pt>
                <c:pt idx="11">
                  <c:v>13</c:v>
                </c:pt>
                <c:pt idx="12">
                  <c:v>11</c:v>
                </c:pt>
                <c:pt idx="13">
                  <c:v>14</c:v>
                </c:pt>
                <c:pt idx="14">
                  <c:v>13</c:v>
                </c:pt>
                <c:pt idx="15">
                  <c:v>9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13</c:v>
                </c:pt>
                <c:pt idx="21">
                  <c:v>14</c:v>
                </c:pt>
                <c:pt idx="22">
                  <c:v>12</c:v>
                </c:pt>
                <c:pt idx="23">
                  <c:v>14</c:v>
                </c:pt>
                <c:pt idx="24">
                  <c:v>11</c:v>
                </c:pt>
                <c:pt idx="25">
                  <c:v>12</c:v>
                </c:pt>
                <c:pt idx="26">
                  <c:v>19</c:v>
                </c:pt>
                <c:pt idx="27">
                  <c:v>15</c:v>
                </c:pt>
                <c:pt idx="28">
                  <c:v>18</c:v>
                </c:pt>
                <c:pt idx="29">
                  <c:v>12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12</c:v>
                </c:pt>
                <c:pt idx="36">
                  <c:v>18</c:v>
                </c:pt>
                <c:pt idx="37">
                  <c:v>20</c:v>
                </c:pt>
                <c:pt idx="38">
                  <c:v>15</c:v>
                </c:pt>
                <c:pt idx="39">
                  <c:v>11</c:v>
                </c:pt>
                <c:pt idx="40">
                  <c:v>21</c:v>
                </c:pt>
                <c:pt idx="41">
                  <c:v>19</c:v>
                </c:pt>
                <c:pt idx="42">
                  <c:v>22</c:v>
                </c:pt>
                <c:pt idx="43">
                  <c:v>10</c:v>
                </c:pt>
                <c:pt idx="44">
                  <c:v>17</c:v>
                </c:pt>
                <c:pt idx="45">
                  <c:v>18</c:v>
                </c:pt>
                <c:pt idx="46">
                  <c:v>16</c:v>
                </c:pt>
                <c:pt idx="47">
                  <c:v>24</c:v>
                </c:pt>
                <c:pt idx="48">
                  <c:v>18</c:v>
                </c:pt>
                <c:pt idx="49">
                  <c:v>15</c:v>
                </c:pt>
                <c:pt idx="50">
                  <c:v>18</c:v>
                </c:pt>
                <c:pt idx="51">
                  <c:v>24</c:v>
                </c:pt>
                <c:pt idx="52">
                  <c:v>19</c:v>
                </c:pt>
                <c:pt idx="53">
                  <c:v>17</c:v>
                </c:pt>
                <c:pt idx="54">
                  <c:v>15</c:v>
                </c:pt>
                <c:pt idx="55">
                  <c:v>19</c:v>
                </c:pt>
                <c:pt idx="56">
                  <c:v>20</c:v>
                </c:pt>
                <c:pt idx="57">
                  <c:v>21</c:v>
                </c:pt>
                <c:pt idx="58">
                  <c:v>23</c:v>
                </c:pt>
                <c:pt idx="59">
                  <c:v>21</c:v>
                </c:pt>
                <c:pt idx="60">
                  <c:v>15</c:v>
                </c:pt>
                <c:pt idx="61">
                  <c:v>23</c:v>
                </c:pt>
                <c:pt idx="62">
                  <c:v>20</c:v>
                </c:pt>
                <c:pt idx="63">
                  <c:v>15</c:v>
                </c:pt>
                <c:pt idx="64">
                  <c:v>16</c:v>
                </c:pt>
                <c:pt idx="65">
                  <c:v>18</c:v>
                </c:pt>
                <c:pt idx="66">
                  <c:v>20</c:v>
                </c:pt>
                <c:pt idx="67">
                  <c:v>13</c:v>
                </c:pt>
                <c:pt idx="68">
                  <c:v>11</c:v>
                </c:pt>
                <c:pt idx="6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E-45A7-A813-DF911EC18868}"/>
            </c:ext>
          </c:extLst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[0]!Tournament_Double_Bogeys</c:f>
              <c:numCache>
                <c:formatCode>General</c:formatCode>
                <c:ptCount val="70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4</c:v>
                </c:pt>
                <c:pt idx="32">
                  <c:v>7</c:v>
                </c:pt>
                <c:pt idx="33">
                  <c:v>7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5</c:v>
                </c:pt>
                <c:pt idx="39">
                  <c:v>7</c:v>
                </c:pt>
                <c:pt idx="40">
                  <c:v>4</c:v>
                </c:pt>
                <c:pt idx="41">
                  <c:v>7</c:v>
                </c:pt>
                <c:pt idx="42">
                  <c:v>4</c:v>
                </c:pt>
                <c:pt idx="43">
                  <c:v>11</c:v>
                </c:pt>
                <c:pt idx="44">
                  <c:v>8</c:v>
                </c:pt>
                <c:pt idx="45">
                  <c:v>7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10</c:v>
                </c:pt>
                <c:pt idx="50">
                  <c:v>9</c:v>
                </c:pt>
                <c:pt idx="51">
                  <c:v>6</c:v>
                </c:pt>
                <c:pt idx="52">
                  <c:v>9</c:v>
                </c:pt>
                <c:pt idx="53">
                  <c:v>8</c:v>
                </c:pt>
                <c:pt idx="54">
                  <c:v>11</c:v>
                </c:pt>
                <c:pt idx="55">
                  <c:v>9</c:v>
                </c:pt>
                <c:pt idx="56">
                  <c:v>9</c:v>
                </c:pt>
                <c:pt idx="57">
                  <c:v>11</c:v>
                </c:pt>
                <c:pt idx="58">
                  <c:v>10</c:v>
                </c:pt>
                <c:pt idx="59">
                  <c:v>12</c:v>
                </c:pt>
                <c:pt idx="60">
                  <c:v>19</c:v>
                </c:pt>
                <c:pt idx="61">
                  <c:v>16</c:v>
                </c:pt>
                <c:pt idx="62">
                  <c:v>18</c:v>
                </c:pt>
                <c:pt idx="63">
                  <c:v>21</c:v>
                </c:pt>
                <c:pt idx="64">
                  <c:v>25</c:v>
                </c:pt>
                <c:pt idx="65">
                  <c:v>26</c:v>
                </c:pt>
                <c:pt idx="66">
                  <c:v>32</c:v>
                </c:pt>
                <c:pt idx="67">
                  <c:v>33</c:v>
                </c:pt>
                <c:pt idx="68">
                  <c:v>2</c:v>
                </c:pt>
                <c:pt idx="6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E-45A7-A813-DF911EC18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4211584"/>
        <c:axId val="244207616"/>
      </c:barChart>
      <c:catAx>
        <c:axId val="234211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244207616"/>
        <c:crosses val="autoZero"/>
        <c:auto val="1"/>
        <c:lblAlgn val="ctr"/>
        <c:lblOffset val="100"/>
        <c:tickLblSkip val="1"/>
        <c:noMultiLvlLbl val="0"/>
      </c:catAx>
      <c:valAx>
        <c:axId val="24420761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42115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7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D-41BD-95A2-616EB9DE5833}"/>
            </c:ext>
          </c:extLst>
        </c:ser>
        <c:ser>
          <c:idx val="1"/>
          <c:order val="1"/>
          <c:tx>
            <c:strRef>
              <c:f>'Hole-Statistic'!$I$1:$O$1</c:f>
              <c:strCache>
                <c:ptCount val="7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D-41BD-95A2-616EB9DE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05856"/>
        <c:axId val="270507392"/>
      </c:lineChart>
      <c:catAx>
        <c:axId val="2705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507392"/>
        <c:crosses val="autoZero"/>
        <c:auto val="1"/>
        <c:lblAlgn val="ctr"/>
        <c:lblOffset val="100"/>
        <c:noMultiLvlLbl val="0"/>
      </c:catAx>
      <c:valAx>
        <c:axId val="2705073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5058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7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2.1390374331550801E-2</c:v>
                </c:pt>
                <c:pt idx="2">
                  <c:v>0.32620320855614976</c:v>
                </c:pt>
                <c:pt idx="3">
                  <c:v>0.47058823529411764</c:v>
                </c:pt>
                <c:pt idx="4">
                  <c:v>0.14438502673796791</c:v>
                </c:pt>
                <c:pt idx="5">
                  <c:v>3.7433155080213901E-2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C-48B4-8C72-0761FC628C75}"/>
            </c:ext>
          </c:extLst>
        </c:ser>
        <c:ser>
          <c:idx val="1"/>
          <c:order val="1"/>
          <c:tx>
            <c:strRef>
              <c:f>'Hole-Statistic'!$I$1:$O$1</c:f>
              <c:strCache>
                <c:ptCount val="7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0.23809523809523808</c:v>
                </c:pt>
                <c:pt idx="4">
                  <c:v>0.47619047619047616</c:v>
                </c:pt>
                <c:pt idx="5">
                  <c:v>0.23809523809523808</c:v>
                </c:pt>
                <c:pt idx="6">
                  <c:v>4.7619047619047616E-2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C-48B4-8C72-0761FC628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45280"/>
        <c:axId val="270546816"/>
      </c:lineChart>
      <c:catAx>
        <c:axId val="2705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546816"/>
        <c:crosses val="autoZero"/>
        <c:auto val="1"/>
        <c:lblAlgn val="ctr"/>
        <c:lblOffset val="100"/>
        <c:noMultiLvlLbl val="0"/>
      </c:catAx>
      <c:valAx>
        <c:axId val="2705468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545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7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9-4FF9-B7F5-9A70508BA92A}"/>
            </c:ext>
          </c:extLst>
        </c:ser>
        <c:ser>
          <c:idx val="1"/>
          <c:order val="1"/>
          <c:tx>
            <c:strRef>
              <c:f>'Hole-Statistic'!$I$1:$O$1</c:f>
              <c:strCache>
                <c:ptCount val="7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9-4FF9-B7F5-9A70508BA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80736"/>
        <c:axId val="270582528"/>
      </c:lineChart>
      <c:catAx>
        <c:axId val="2705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582528"/>
        <c:crosses val="autoZero"/>
        <c:auto val="1"/>
        <c:lblAlgn val="ctr"/>
        <c:lblOffset val="100"/>
        <c:noMultiLvlLbl val="0"/>
      </c:catAx>
      <c:valAx>
        <c:axId val="2705825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5807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Laurenz Schaurhofer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55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-11</c:v>
                </c:pt>
                <c:pt idx="41">
                  <c:v>-12</c:v>
                </c:pt>
                <c:pt idx="42">
                  <c:v>-13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-14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-16</c:v>
                </c:pt>
                <c:pt idx="51">
                  <c:v>-17</c:v>
                </c:pt>
                <c:pt idx="52">
                  <c:v>-17</c:v>
                </c:pt>
                <c:pt idx="53">
                  <c:v>-17</c:v>
                </c:pt>
                <c:pt idx="54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3AD-AFDA-E0D9AE0272C5}"/>
            </c:ext>
          </c:extLst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55"/>
                <c:pt idx="0">
                  <c:v>0</c:v>
                </c:pt>
                <c:pt idx="1">
                  <c:v>0.82539682539682557</c:v>
                </c:pt>
                <c:pt idx="2">
                  <c:v>1.5238095238095242</c:v>
                </c:pt>
                <c:pt idx="3">
                  <c:v>2.3809523809523809</c:v>
                </c:pt>
                <c:pt idx="4">
                  <c:v>2.7936507936507935</c:v>
                </c:pt>
                <c:pt idx="5">
                  <c:v>2.7777777777777777</c:v>
                </c:pt>
                <c:pt idx="6">
                  <c:v>3.253968253968254</c:v>
                </c:pt>
                <c:pt idx="7">
                  <c:v>3.1111111111111112</c:v>
                </c:pt>
                <c:pt idx="8">
                  <c:v>2.9841269841269842</c:v>
                </c:pt>
                <c:pt idx="9">
                  <c:v>3.9206349206349209</c:v>
                </c:pt>
                <c:pt idx="10">
                  <c:v>4.5873015873015879</c:v>
                </c:pt>
                <c:pt idx="11">
                  <c:v>4.8095238095238102</c:v>
                </c:pt>
                <c:pt idx="12">
                  <c:v>5.1587301587301599</c:v>
                </c:pt>
                <c:pt idx="13">
                  <c:v>5.5396825396825413</c:v>
                </c:pt>
                <c:pt idx="14">
                  <c:v>6.0952380952380967</c:v>
                </c:pt>
                <c:pt idx="15">
                  <c:v>6.4761904761904781</c:v>
                </c:pt>
                <c:pt idx="16">
                  <c:v>6.3809523809523832</c:v>
                </c:pt>
                <c:pt idx="17">
                  <c:v>6.1904761904761925</c:v>
                </c:pt>
                <c:pt idx="18">
                  <c:v>6.4126984126984148</c:v>
                </c:pt>
                <c:pt idx="19">
                  <c:v>7.2380952380952408</c:v>
                </c:pt>
                <c:pt idx="20">
                  <c:v>7.809523809523812</c:v>
                </c:pt>
                <c:pt idx="21">
                  <c:v>8.6190476190476204</c:v>
                </c:pt>
                <c:pt idx="22">
                  <c:v>8.8888888888888893</c:v>
                </c:pt>
                <c:pt idx="23">
                  <c:v>8.8730158730158735</c:v>
                </c:pt>
                <c:pt idx="24">
                  <c:v>9.2857142857142865</c:v>
                </c:pt>
                <c:pt idx="25">
                  <c:v>9.1587301587301599</c:v>
                </c:pt>
                <c:pt idx="26">
                  <c:v>8.8730158730158735</c:v>
                </c:pt>
                <c:pt idx="27">
                  <c:v>9.7142857142857153</c:v>
                </c:pt>
                <c:pt idx="28">
                  <c:v>10.269841269841271</c:v>
                </c:pt>
                <c:pt idx="29">
                  <c:v>10.492063492063494</c:v>
                </c:pt>
                <c:pt idx="30">
                  <c:v>10.952380952380954</c:v>
                </c:pt>
                <c:pt idx="31">
                  <c:v>11.349206349206352</c:v>
                </c:pt>
                <c:pt idx="32">
                  <c:v>11.841269841269844</c:v>
                </c:pt>
                <c:pt idx="33">
                  <c:v>12.142857142857146</c:v>
                </c:pt>
                <c:pt idx="34">
                  <c:v>12.285714285714288</c:v>
                </c:pt>
                <c:pt idx="35">
                  <c:v>11.96825396825397</c:v>
                </c:pt>
                <c:pt idx="36">
                  <c:v>12.285714285714288</c:v>
                </c:pt>
                <c:pt idx="37">
                  <c:v>13.187353629976583</c:v>
                </c:pt>
                <c:pt idx="38">
                  <c:v>13.679156908665107</c:v>
                </c:pt>
                <c:pt idx="39">
                  <c:v>14.597189695550352</c:v>
                </c:pt>
                <c:pt idx="40">
                  <c:v>14.859484777517565</c:v>
                </c:pt>
                <c:pt idx="41">
                  <c:v>14.843091334894615</c:v>
                </c:pt>
                <c:pt idx="42">
                  <c:v>15.269320843091336</c:v>
                </c:pt>
                <c:pt idx="43">
                  <c:v>15.384074941451992</c:v>
                </c:pt>
                <c:pt idx="44">
                  <c:v>15.302107728337237</c:v>
                </c:pt>
                <c:pt idx="45">
                  <c:v>16.597189695550352</c:v>
                </c:pt>
                <c:pt idx="46">
                  <c:v>17.285714285714285</c:v>
                </c:pt>
                <c:pt idx="47">
                  <c:v>17.662763466042154</c:v>
                </c:pt>
                <c:pt idx="48">
                  <c:v>18.088992974238877</c:v>
                </c:pt>
                <c:pt idx="49">
                  <c:v>18.679156908665107</c:v>
                </c:pt>
                <c:pt idx="50">
                  <c:v>19.416861826697893</c:v>
                </c:pt>
                <c:pt idx="51">
                  <c:v>19.548009367681502</c:v>
                </c:pt>
                <c:pt idx="52">
                  <c:v>19.94145199063232</c:v>
                </c:pt>
                <c:pt idx="53">
                  <c:v>19.679156908665107</c:v>
                </c:pt>
                <c:pt idx="54">
                  <c:v>19.957845433255272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7-43AD-AFDA-E0D9AE0272C5}"/>
            </c:ext>
          </c:extLst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55"/>
                <c:pt idx="0">
                  <c:v>0</c:v>
                </c:pt>
                <c:pt idx="1">
                  <c:v>0.79999999999999982</c:v>
                </c:pt>
                <c:pt idx="2">
                  <c:v>0.59999999999999964</c:v>
                </c:pt>
                <c:pt idx="3">
                  <c:v>0.39999999999999947</c:v>
                </c:pt>
                <c:pt idx="4">
                  <c:v>0.99999999999999956</c:v>
                </c:pt>
                <c:pt idx="5">
                  <c:v>0.39999999999999947</c:v>
                </c:pt>
                <c:pt idx="6">
                  <c:v>-4.4408920985006262E-16</c:v>
                </c:pt>
                <c:pt idx="7">
                  <c:v>-0.40000000000000036</c:v>
                </c:pt>
                <c:pt idx="8">
                  <c:v>-1.0000000000000004</c:v>
                </c:pt>
                <c:pt idx="9">
                  <c:v>-0.80000000000000027</c:v>
                </c:pt>
                <c:pt idx="10">
                  <c:v>-0.80000000000000027</c:v>
                </c:pt>
                <c:pt idx="11">
                  <c:v>-1.0000000000000004</c:v>
                </c:pt>
                <c:pt idx="12">
                  <c:v>-1.0000000000000004</c:v>
                </c:pt>
                <c:pt idx="13">
                  <c:v>-1.6000000000000005</c:v>
                </c:pt>
                <c:pt idx="14">
                  <c:v>-1.8000000000000007</c:v>
                </c:pt>
                <c:pt idx="15">
                  <c:v>-1.4000000000000008</c:v>
                </c:pt>
                <c:pt idx="16">
                  <c:v>-2.2000000000000006</c:v>
                </c:pt>
                <c:pt idx="17">
                  <c:v>-2.6000000000000005</c:v>
                </c:pt>
                <c:pt idx="18">
                  <c:v>-2.6000000000000005</c:v>
                </c:pt>
                <c:pt idx="19">
                  <c:v>-2.8000000000000007</c:v>
                </c:pt>
                <c:pt idx="20">
                  <c:v>-2.6000000000000005</c:v>
                </c:pt>
                <c:pt idx="21">
                  <c:v>-2.6000000000000005</c:v>
                </c:pt>
                <c:pt idx="22">
                  <c:v>-2.8000000000000007</c:v>
                </c:pt>
                <c:pt idx="23">
                  <c:v>-3.2000000000000006</c:v>
                </c:pt>
                <c:pt idx="24">
                  <c:v>-3.6000000000000005</c:v>
                </c:pt>
                <c:pt idx="25">
                  <c:v>-4.2000000000000011</c:v>
                </c:pt>
                <c:pt idx="26">
                  <c:v>-4.6000000000000014</c:v>
                </c:pt>
                <c:pt idx="27">
                  <c:v>-4.2000000000000011</c:v>
                </c:pt>
                <c:pt idx="28">
                  <c:v>-4.4000000000000012</c:v>
                </c:pt>
                <c:pt idx="29">
                  <c:v>-4.6000000000000014</c:v>
                </c:pt>
                <c:pt idx="30">
                  <c:v>-5.2000000000000011</c:v>
                </c:pt>
                <c:pt idx="31">
                  <c:v>-5.0000000000000009</c:v>
                </c:pt>
                <c:pt idx="32">
                  <c:v>-4.4000000000000012</c:v>
                </c:pt>
                <c:pt idx="33">
                  <c:v>-5.0000000000000018</c:v>
                </c:pt>
                <c:pt idx="34">
                  <c:v>-5.200000000000002</c:v>
                </c:pt>
                <c:pt idx="35">
                  <c:v>-5.8000000000000025</c:v>
                </c:pt>
                <c:pt idx="36">
                  <c:v>-5.6000000000000023</c:v>
                </c:pt>
                <c:pt idx="37">
                  <c:v>-5.2000000000000028</c:v>
                </c:pt>
                <c:pt idx="38">
                  <c:v>-5.8000000000000025</c:v>
                </c:pt>
                <c:pt idx="39">
                  <c:v>-5.4000000000000021</c:v>
                </c:pt>
                <c:pt idx="40">
                  <c:v>-5.6000000000000023</c:v>
                </c:pt>
                <c:pt idx="41">
                  <c:v>-6.0000000000000018</c:v>
                </c:pt>
                <c:pt idx="42">
                  <c:v>-6.6000000000000014</c:v>
                </c:pt>
                <c:pt idx="43">
                  <c:v>-6.2000000000000011</c:v>
                </c:pt>
                <c:pt idx="44">
                  <c:v>-6.8000000000000007</c:v>
                </c:pt>
                <c:pt idx="45">
                  <c:v>-6.0000000000000009</c:v>
                </c:pt>
                <c:pt idx="46">
                  <c:v>-6.2000000000000011</c:v>
                </c:pt>
                <c:pt idx="47">
                  <c:v>-6.4000000000000012</c:v>
                </c:pt>
                <c:pt idx="48">
                  <c:v>-7.0000000000000018</c:v>
                </c:pt>
                <c:pt idx="49">
                  <c:v>-7.8000000000000016</c:v>
                </c:pt>
                <c:pt idx="50">
                  <c:v>-8.0000000000000018</c:v>
                </c:pt>
                <c:pt idx="51">
                  <c:v>-8.6000000000000014</c:v>
                </c:pt>
                <c:pt idx="52">
                  <c:v>-9.0000000000000018</c:v>
                </c:pt>
                <c:pt idx="53">
                  <c:v>-9.4000000000000021</c:v>
                </c:pt>
                <c:pt idx="54">
                  <c:v>-9.0000000000000018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7-43AD-AFDA-E0D9AE027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804480"/>
        <c:axId val="270806400"/>
      </c:lineChart>
      <c:catAx>
        <c:axId val="270804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08064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080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08044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2-4C8D-B085-514B1828F381}"/>
            </c:ext>
          </c:extLst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2-4C8D-B085-514B1828F381}"/>
            </c:ext>
          </c:extLst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2-4C8D-B085-514B1828F381}"/>
            </c:ext>
          </c:extLst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</c:numRef>
          </c:val>
          <c:extLst>
            <c:ext xmlns:c16="http://schemas.microsoft.com/office/drawing/2014/chart" uri="{C3380CC4-5D6E-409C-BE32-E72D297353CC}">
              <c16:uniqueId val="{00000003-B1A2-4C8D-B085-514B1828F381}"/>
            </c:ext>
          </c:extLst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  <c:extLst>
            <c:ext xmlns:c16="http://schemas.microsoft.com/office/drawing/2014/chart" uri="{C3380CC4-5D6E-409C-BE32-E72D297353CC}">
              <c16:uniqueId val="{00000004-B1A2-4C8D-B085-514B1828F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256576"/>
        <c:axId val="271262848"/>
      </c:barChart>
      <c:catAx>
        <c:axId val="2712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1262848"/>
        <c:crosses val="autoZero"/>
        <c:auto val="1"/>
        <c:lblAlgn val="ctr"/>
        <c:lblOffset val="0"/>
        <c:noMultiLvlLbl val="0"/>
      </c:catAx>
      <c:valAx>
        <c:axId val="2712628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125657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</c:v>
                </c:pt>
                <c:pt idx="12">
                  <c:v>-3</c:v>
                </c:pt>
                <c:pt idx="13">
                  <c:v>0</c:v>
                </c:pt>
                <c:pt idx="14">
                  <c:v>-2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D-4269-924F-4C1A74E7CF9B}"/>
            </c:ext>
          </c:extLst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D-4269-924F-4C1A74E7CF9B}"/>
            </c:ext>
          </c:extLst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1D-4269-924F-4C1A74E7CF9B}"/>
            </c:ext>
          </c:extLst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1D-4269-924F-4C1A74E7C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1304576"/>
        <c:axId val="271306112"/>
      </c:barChart>
      <c:catAx>
        <c:axId val="271304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1306112"/>
        <c:crosses val="autoZero"/>
        <c:auto val="1"/>
        <c:lblAlgn val="ctr"/>
        <c:lblOffset val="100"/>
        <c:tickLblSkip val="1"/>
        <c:noMultiLvlLbl val="0"/>
      </c:catAx>
      <c:valAx>
        <c:axId val="2713061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271304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0.0</c:formatCode>
                <c:ptCount val="18"/>
                <c:pt idx="0">
                  <c:v>-1</c:v>
                </c:pt>
                <c:pt idx="1">
                  <c:v>0.53333333333333321</c:v>
                </c:pt>
                <c:pt idx="2">
                  <c:v>-6.666666666666643E-2</c:v>
                </c:pt>
                <c:pt idx="3">
                  <c:v>0.26666666666666661</c:v>
                </c:pt>
                <c:pt idx="4">
                  <c:v>-0.53333333333333321</c:v>
                </c:pt>
                <c:pt idx="5">
                  <c:v>-0.53333333333333321</c:v>
                </c:pt>
                <c:pt idx="6">
                  <c:v>-0.79999999999999982</c:v>
                </c:pt>
                <c:pt idx="7">
                  <c:v>0.19999999999999973</c:v>
                </c:pt>
                <c:pt idx="8">
                  <c:v>-0.13333333333333375</c:v>
                </c:pt>
                <c:pt idx="9">
                  <c:v>0.1333333333333333</c:v>
                </c:pt>
                <c:pt idx="10">
                  <c:v>0.20000000000000018</c:v>
                </c:pt>
                <c:pt idx="11">
                  <c:v>-0.60000000000000009</c:v>
                </c:pt>
                <c:pt idx="12">
                  <c:v>-0.60000000000000009</c:v>
                </c:pt>
                <c:pt idx="13">
                  <c:v>0.26666666666666661</c:v>
                </c:pt>
                <c:pt idx="14">
                  <c:v>-6.6666666666666874E-2</c:v>
                </c:pt>
                <c:pt idx="15">
                  <c:v>0.1333333333333333</c:v>
                </c:pt>
                <c:pt idx="16">
                  <c:v>0.46666666666666679</c:v>
                </c:pt>
                <c:pt idx="17">
                  <c:v>-0.53333333333333366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8-426E-A3D0-FA4BBE6B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26592"/>
        <c:axId val="271353344"/>
      </c:barChart>
      <c:catAx>
        <c:axId val="2713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1353344"/>
        <c:crosses val="autoZero"/>
        <c:auto val="1"/>
        <c:lblAlgn val="ctr"/>
        <c:lblOffset val="0"/>
        <c:noMultiLvlLbl val="0"/>
      </c:catAx>
      <c:valAx>
        <c:axId val="2713533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713265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0.0</c:formatCode>
                <c:ptCount val="18"/>
                <c:pt idx="0">
                  <c:v>-0.66666666666666652</c:v>
                </c:pt>
                <c:pt idx="1">
                  <c:v>0.33333333333333304</c:v>
                </c:pt>
                <c:pt idx="2">
                  <c:v>0</c:v>
                </c:pt>
                <c:pt idx="3">
                  <c:v>0.33333333333333348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-0.33333333333333348</c:v>
                </c:pt>
                <c:pt idx="8">
                  <c:v>0.33333333333333304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0.33333333333333304</c:v>
                </c:pt>
                <c:pt idx="14">
                  <c:v>-0.33333333333333348</c:v>
                </c:pt>
                <c:pt idx="15">
                  <c:v>-0.33333333333333348</c:v>
                </c:pt>
                <c:pt idx="16">
                  <c:v>0</c:v>
                </c:pt>
                <c:pt idx="17">
                  <c:v>-0.33333333333333348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3E9-B63B-DB4C8AAD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55744"/>
        <c:axId val="271457664"/>
      </c:barChart>
      <c:catAx>
        <c:axId val="27145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1457664"/>
        <c:crosses val="autoZero"/>
        <c:auto val="1"/>
        <c:lblAlgn val="ctr"/>
        <c:lblOffset val="0"/>
        <c:noMultiLvlLbl val="0"/>
      </c:catAx>
      <c:valAx>
        <c:axId val="2714576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7145574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Laurenz Schaurhofer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55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-11</c:v>
                </c:pt>
                <c:pt idx="41">
                  <c:v>-12</c:v>
                </c:pt>
                <c:pt idx="42">
                  <c:v>-13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-14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-16</c:v>
                </c:pt>
                <c:pt idx="51">
                  <c:v>-17</c:v>
                </c:pt>
                <c:pt idx="52">
                  <c:v>-17</c:v>
                </c:pt>
                <c:pt idx="53">
                  <c:v>-17</c:v>
                </c:pt>
                <c:pt idx="54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1-48C5-951A-31C0ED6A99DA}"/>
            </c:ext>
          </c:extLst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Julia Hauch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55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18</c:v>
                </c:pt>
                <c:pt idx="36">
                  <c:v>19</c:v>
                </c:pt>
                <c:pt idx="37">
                  <c:v>21</c:v>
                </c:pt>
                <c:pt idx="38">
                  <c:v>21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23</c:v>
                </c:pt>
                <c:pt idx="43">
                  <c:v>23</c:v>
                </c:pt>
                <c:pt idx="44">
                  <c:v>24</c:v>
                </c:pt>
                <c:pt idx="45">
                  <c:v>26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1-48C5-951A-31C0ED6A99DA}"/>
            </c:ext>
          </c:extLst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8C5-951A-31C0ED6A99DA}"/>
            </c:ext>
          </c:extLst>
        </c:ser>
        <c:ser>
          <c:idx val="2"/>
          <c:order val="3"/>
          <c:tx>
            <c:strRef>
              <c:f>'Player vs. Player'!$B$24:$G$24</c:f>
              <c:strCache>
                <c:ptCount val="6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1-48C5-951A-31C0ED6A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822656"/>
        <c:axId val="271717120"/>
      </c:lineChart>
      <c:catAx>
        <c:axId val="276822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171712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171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68226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9-482A-9830-B63C863A75BB}"/>
            </c:ext>
          </c:extLst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Julia Hauch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9-482A-9830-B63C863A75BB}"/>
            </c:ext>
          </c:extLst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A59-482A-9830-B63C863A75BB}"/>
            </c:ext>
          </c:extLst>
        </c:ser>
        <c:ser>
          <c:idx val="3"/>
          <c:order val="3"/>
          <c:tx>
            <c:strRef>
              <c:f>'Player vs. Player'!$B$24:$G$24</c:f>
              <c:strCache>
                <c:ptCount val="6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A59-482A-9830-B63C863A7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764864"/>
        <c:axId val="271771136"/>
      </c:barChart>
      <c:catAx>
        <c:axId val="2717648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1771136"/>
        <c:crosses val="autoZero"/>
        <c:auto val="1"/>
        <c:lblAlgn val="ctr"/>
        <c:lblOffset val="0"/>
        <c:tickMarkSkip val="1"/>
        <c:noMultiLvlLbl val="0"/>
      </c:catAx>
      <c:valAx>
        <c:axId val="2717711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17648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0.29999999999999982</c:v>
                </c:pt>
                <c:pt idx="1">
                  <c:v>-0.20000000000000018</c:v>
                </c:pt>
                <c:pt idx="2" formatCode="General">
                  <c:v>9.9999999999999645E-2</c:v>
                </c:pt>
                <c:pt idx="3" formatCode="General">
                  <c:v>0.10000000000000009</c:v>
                </c:pt>
                <c:pt idx="4" formatCode="General">
                  <c:v>-0.5</c:v>
                </c:pt>
                <c:pt idx="5" formatCode="General">
                  <c:v>-0.5</c:v>
                </c:pt>
                <c:pt idx="6" formatCode="General">
                  <c:v>-0.20000000000000018</c:v>
                </c:pt>
                <c:pt idx="7" formatCode="General">
                  <c:v>-0.5</c:v>
                </c:pt>
                <c:pt idx="8" formatCode="General">
                  <c:v>0.5</c:v>
                </c:pt>
                <c:pt idx="9" formatCode="General">
                  <c:v>-0.10000000000000009</c:v>
                </c:pt>
                <c:pt idx="10" formatCode="General">
                  <c:v>-0.20000000000000018</c:v>
                </c:pt>
                <c:pt idx="11" formatCode="General">
                  <c:v>-0.39999999999999991</c:v>
                </c:pt>
                <c:pt idx="12" formatCode="General">
                  <c:v>-0.39999999999999991</c:v>
                </c:pt>
                <c:pt idx="13" formatCode="General">
                  <c:v>9.9999999999999645E-2</c:v>
                </c:pt>
                <c:pt idx="14" formatCode="General">
                  <c:v>-0.29999999999999982</c:v>
                </c:pt>
                <c:pt idx="15" formatCode="General">
                  <c:v>-0.5</c:v>
                </c:pt>
                <c:pt idx="16" formatCode="General">
                  <c:v>-0.5</c:v>
                </c:pt>
                <c:pt idx="17" formatCode="General">
                  <c:v>0.20000000000000018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3-4C2C-BB3A-62A24FC5BE10}"/>
            </c:ext>
          </c:extLst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2</c:v>
                </c:pt>
                <c:pt idx="1">
                  <c:v>1.0999999999999996</c:v>
                </c:pt>
                <c:pt idx="2" formatCode="General">
                  <c:v>1.7000000000000002</c:v>
                </c:pt>
                <c:pt idx="3" formatCode="General">
                  <c:v>1</c:v>
                </c:pt>
                <c:pt idx="4" formatCode="General">
                  <c:v>0.70000000000000018</c:v>
                </c:pt>
                <c:pt idx="5" formatCode="General">
                  <c:v>1.9000000000000004</c:v>
                </c:pt>
                <c:pt idx="6" formatCode="General">
                  <c:v>0.5</c:v>
                </c:pt>
                <c:pt idx="7" formatCode="General">
                  <c:v>0.10000000000000009</c:v>
                </c:pt>
                <c:pt idx="8" formatCode="General">
                  <c:v>2.0999999999999996</c:v>
                </c:pt>
                <c:pt idx="9" formatCode="General">
                  <c:v>1.5</c:v>
                </c:pt>
                <c:pt idx="10" formatCode="General">
                  <c:v>1.0999999999999996</c:v>
                </c:pt>
                <c:pt idx="11" formatCode="General">
                  <c:v>1.5</c:v>
                </c:pt>
                <c:pt idx="12" formatCode="General">
                  <c:v>1.7000000000000002</c:v>
                </c:pt>
                <c:pt idx="13" formatCode="General">
                  <c:v>1.7000000000000002</c:v>
                </c:pt>
                <c:pt idx="14" formatCode="General">
                  <c:v>1.0999999999999996</c:v>
                </c:pt>
                <c:pt idx="15" formatCode="General">
                  <c:v>-0.10000000000000009</c:v>
                </c:pt>
                <c:pt idx="16" formatCode="General">
                  <c:v>0.10000000000000009</c:v>
                </c:pt>
                <c:pt idx="17" formatCode="General">
                  <c:v>0.60000000000000009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3-4C2C-BB3A-62A24FC5B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237056"/>
        <c:axId val="244238976"/>
      </c:barChart>
      <c:catAx>
        <c:axId val="2442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423897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4423897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423705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0-4E72-8231-1447AA486943}"/>
            </c:ext>
          </c:extLst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Julia Hauch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0-4E72-8231-1447AA486943}"/>
            </c:ext>
          </c:extLst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F10-4E72-8231-1447AA486943}"/>
            </c:ext>
          </c:extLst>
        </c:ser>
        <c:ser>
          <c:idx val="3"/>
          <c:order val="3"/>
          <c:tx>
            <c:strRef>
              <c:f>'Player vs. Player'!$B$24:$G$24</c:f>
              <c:strCache>
                <c:ptCount val="6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F10-4E72-8231-1447AA48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786368"/>
        <c:axId val="271788288"/>
      </c:barChart>
      <c:catAx>
        <c:axId val="271786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1788288"/>
        <c:crosses val="autoZero"/>
        <c:auto val="1"/>
        <c:lblAlgn val="ctr"/>
        <c:lblOffset val="0"/>
        <c:tickMarkSkip val="1"/>
        <c:noMultiLvlLbl val="0"/>
      </c:catAx>
      <c:valAx>
        <c:axId val="2717882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1786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B-4678-B069-79B1BE953B9E}"/>
            </c:ext>
          </c:extLst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Julia Hauch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B-4678-B069-79B1BE953B9E}"/>
            </c:ext>
          </c:extLst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DB-4678-B069-79B1BE953B9E}"/>
            </c:ext>
          </c:extLst>
        </c:ser>
        <c:ser>
          <c:idx val="3"/>
          <c:order val="3"/>
          <c:tx>
            <c:strRef>
              <c:f>'Player vs. Player'!$B$24:$G$24</c:f>
              <c:strCache>
                <c:ptCount val="6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DB-4678-B069-79B1BE953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836288"/>
        <c:axId val="271838208"/>
      </c:barChart>
      <c:catAx>
        <c:axId val="2718362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1838208"/>
        <c:crosses val="autoZero"/>
        <c:auto val="1"/>
        <c:lblAlgn val="ctr"/>
        <c:lblOffset val="0"/>
        <c:tickMarkSkip val="1"/>
        <c:noMultiLvlLbl val="0"/>
      </c:catAx>
      <c:valAx>
        <c:axId val="2718382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18362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</c:numRef>
          </c:val>
          <c:extLst>
            <c:ext xmlns:c16="http://schemas.microsoft.com/office/drawing/2014/chart" uri="{C3380CC4-5D6E-409C-BE32-E72D297353CC}">
              <c16:uniqueId val="{00000000-0C90-4548-9599-AD11AABB145B}"/>
            </c:ext>
          </c:extLst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Julia Hauch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</c:numRef>
          </c:val>
          <c:extLst>
            <c:ext xmlns:c16="http://schemas.microsoft.com/office/drawing/2014/chart" uri="{C3380CC4-5D6E-409C-BE32-E72D297353CC}">
              <c16:uniqueId val="{00000001-0C90-4548-9599-AD11AABB145B}"/>
            </c:ext>
          </c:extLst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C90-4548-9599-AD11AABB145B}"/>
            </c:ext>
          </c:extLst>
        </c:ser>
        <c:ser>
          <c:idx val="3"/>
          <c:order val="3"/>
          <c:tx>
            <c:strRef>
              <c:f>'Player vs. Player'!$B$24:$G$24</c:f>
              <c:strCache>
                <c:ptCount val="6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C90-4548-9599-AD11AABB1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145472"/>
        <c:axId val="277151744"/>
      </c:barChart>
      <c:catAx>
        <c:axId val="277145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7151744"/>
        <c:crosses val="autoZero"/>
        <c:auto val="1"/>
        <c:lblAlgn val="ctr"/>
        <c:lblOffset val="0"/>
        <c:tickMarkSkip val="1"/>
        <c:noMultiLvlLbl val="0"/>
      </c:catAx>
      <c:valAx>
        <c:axId val="2771517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1454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  <c:extLst>
            <c:ext xmlns:c16="http://schemas.microsoft.com/office/drawing/2014/chart" uri="{C3380CC4-5D6E-409C-BE32-E72D297353CC}">
              <c16:uniqueId val="{00000000-71C5-4C85-B2C6-7CCF1A7FC9A5}"/>
            </c:ext>
          </c:extLst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Julia Hauch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  <c:extLst>
            <c:ext xmlns:c16="http://schemas.microsoft.com/office/drawing/2014/chart" uri="{C3380CC4-5D6E-409C-BE32-E72D297353CC}">
              <c16:uniqueId val="{00000001-71C5-4C85-B2C6-7CCF1A7FC9A5}"/>
            </c:ext>
          </c:extLst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1C5-4C85-B2C6-7CCF1A7FC9A5}"/>
            </c:ext>
          </c:extLst>
        </c:ser>
        <c:ser>
          <c:idx val="3"/>
          <c:order val="3"/>
          <c:tx>
            <c:strRef>
              <c:f>'Player vs. Player'!$B$24:$G$24</c:f>
              <c:strCache>
                <c:ptCount val="6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1C5-4C85-B2C6-7CCF1A7F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187584"/>
        <c:axId val="277193856"/>
      </c:barChart>
      <c:catAx>
        <c:axId val="277187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77193856"/>
        <c:crosses val="autoZero"/>
        <c:auto val="1"/>
        <c:lblAlgn val="ctr"/>
        <c:lblOffset val="0"/>
        <c:tickMarkSkip val="1"/>
        <c:noMultiLvlLbl val="0"/>
      </c:catAx>
      <c:valAx>
        <c:axId val="2771938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1875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Laurenz Schaurhofer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0.0</c:formatCode>
                <c:ptCount val="18"/>
                <c:pt idx="0">
                  <c:v>-2.3333333333333335</c:v>
                </c:pt>
                <c:pt idx="1">
                  <c:v>0.33333333333333304</c:v>
                </c:pt>
                <c:pt idx="2" formatCode="General">
                  <c:v>-1.333333333333333</c:v>
                </c:pt>
                <c:pt idx="3" formatCode="General">
                  <c:v>0</c:v>
                </c:pt>
                <c:pt idx="4" formatCode="General">
                  <c:v>-1.3333333333333335</c:v>
                </c:pt>
                <c:pt idx="5" formatCode="General">
                  <c:v>-2</c:v>
                </c:pt>
                <c:pt idx="6" formatCode="General">
                  <c:v>-1.6666666666666665</c:v>
                </c:pt>
                <c:pt idx="7" formatCode="General">
                  <c:v>0</c:v>
                </c:pt>
                <c:pt idx="8" formatCode="General">
                  <c:v>-0.66666666666666696</c:v>
                </c:pt>
                <c:pt idx="9" formatCode="General">
                  <c:v>-1</c:v>
                </c:pt>
                <c:pt idx="10" formatCode="General">
                  <c:v>0</c:v>
                </c:pt>
                <c:pt idx="11" formatCode="General">
                  <c:v>-2.333333333333333</c:v>
                </c:pt>
                <c:pt idx="12" formatCode="General">
                  <c:v>-1.333333333333333</c:v>
                </c:pt>
                <c:pt idx="13" formatCode="General">
                  <c:v>-0.33333333333333393</c:v>
                </c:pt>
                <c:pt idx="14" formatCode="General">
                  <c:v>-1</c:v>
                </c:pt>
                <c:pt idx="15" formatCode="General">
                  <c:v>0.33333333333333304</c:v>
                </c:pt>
                <c:pt idx="16" formatCode="General">
                  <c:v>-0.33333333333333348</c:v>
                </c:pt>
                <c:pt idx="17" formatCode="General">
                  <c:v>-0.66666666666666696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2-4796-86F0-9AEAD0EA0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222912"/>
        <c:axId val="277224832"/>
      </c:barChart>
      <c:catAx>
        <c:axId val="27722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7224832"/>
        <c:crosses val="autoZero"/>
        <c:auto val="1"/>
        <c:lblAlgn val="ctr"/>
        <c:lblOffset val="0"/>
        <c:noMultiLvlLbl val="0"/>
      </c:catAx>
      <c:valAx>
        <c:axId val="27722483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7722291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Laurenz Schaurhofer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55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-11</c:v>
                </c:pt>
                <c:pt idx="41">
                  <c:v>-12</c:v>
                </c:pt>
                <c:pt idx="42">
                  <c:v>-13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-14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-16</c:v>
                </c:pt>
                <c:pt idx="51">
                  <c:v>-17</c:v>
                </c:pt>
                <c:pt idx="52">
                  <c:v>-17</c:v>
                </c:pt>
                <c:pt idx="53">
                  <c:v>-17</c:v>
                </c:pt>
                <c:pt idx="54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7-4C3B-9BCB-A67C65EBDA38}"/>
            </c:ext>
          </c:extLst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Stanislaus Amann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5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-3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-4</c:v>
                </c:pt>
                <c:pt idx="26">
                  <c:v>-5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-3</c:v>
                </c:pt>
                <c:pt idx="32">
                  <c:v>-3</c:v>
                </c:pt>
                <c:pt idx="33">
                  <c:v>-4</c:v>
                </c:pt>
                <c:pt idx="34">
                  <c:v>-5</c:v>
                </c:pt>
                <c:pt idx="35">
                  <c:v>-6</c:v>
                </c:pt>
                <c:pt idx="36">
                  <c:v>-7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-7</c:v>
                </c:pt>
                <c:pt idx="41">
                  <c:v>-7</c:v>
                </c:pt>
                <c:pt idx="42">
                  <c:v>-7</c:v>
                </c:pt>
                <c:pt idx="43">
                  <c:v>-6</c:v>
                </c:pt>
                <c:pt idx="44">
                  <c:v>-7</c:v>
                </c:pt>
                <c:pt idx="45">
                  <c:v>-6</c:v>
                </c:pt>
                <c:pt idx="46">
                  <c:v>-6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-9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7-4C3B-9BCB-A67C65EBDA38}"/>
            </c:ext>
          </c:extLst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Joakim Bjørklund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-2</c:v>
                </c:pt>
                <c:pt idx="16">
                  <c:v>-2</c:v>
                </c:pt>
                <c:pt idx="17">
                  <c:v>-3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-3</c:v>
                </c:pt>
                <c:pt idx="24">
                  <c:v>-4</c:v>
                </c:pt>
                <c:pt idx="25">
                  <c:v>-5</c:v>
                </c:pt>
                <c:pt idx="26">
                  <c:v>-5</c:v>
                </c:pt>
                <c:pt idx="27">
                  <c:v>-5</c:v>
                </c:pt>
                <c:pt idx="28">
                  <c:v>-5</c:v>
                </c:pt>
                <c:pt idx="29">
                  <c:v>-6</c:v>
                </c:pt>
                <c:pt idx="30">
                  <c:v>-7</c:v>
                </c:pt>
                <c:pt idx="31">
                  <c:v>-8</c:v>
                </c:pt>
                <c:pt idx="32">
                  <c:v>-7</c:v>
                </c:pt>
                <c:pt idx="33">
                  <c:v>-7</c:v>
                </c:pt>
                <c:pt idx="34">
                  <c:v>-6</c:v>
                </c:pt>
                <c:pt idx="35">
                  <c:v>-7</c:v>
                </c:pt>
                <c:pt idx="36">
                  <c:v>-5</c:v>
                </c:pt>
                <c:pt idx="37">
                  <c:v>-5</c:v>
                </c:pt>
                <c:pt idx="38">
                  <c:v>-6</c:v>
                </c:pt>
                <c:pt idx="39">
                  <c:v>-5</c:v>
                </c:pt>
                <c:pt idx="40">
                  <c:v>-5</c:v>
                </c:pt>
                <c:pt idx="41">
                  <c:v>-6</c:v>
                </c:pt>
                <c:pt idx="42">
                  <c:v>-7</c:v>
                </c:pt>
                <c:pt idx="43">
                  <c:v>-5</c:v>
                </c:pt>
                <c:pt idx="44">
                  <c:v>-6</c:v>
                </c:pt>
                <c:pt idx="45">
                  <c:v>-5</c:v>
                </c:pt>
                <c:pt idx="46">
                  <c:v>-5</c:v>
                </c:pt>
                <c:pt idx="47">
                  <c:v>-5</c:v>
                </c:pt>
                <c:pt idx="48">
                  <c:v>-6</c:v>
                </c:pt>
                <c:pt idx="49">
                  <c:v>-7</c:v>
                </c:pt>
                <c:pt idx="50">
                  <c:v>-7</c:v>
                </c:pt>
                <c:pt idx="51">
                  <c:v>-7</c:v>
                </c:pt>
                <c:pt idx="52">
                  <c:v>-8</c:v>
                </c:pt>
                <c:pt idx="53">
                  <c:v>-9</c:v>
                </c:pt>
                <c:pt idx="54">
                  <c:v>-9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7-4C3B-9BCB-A67C65EBDA38}"/>
            </c:ext>
          </c:extLst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David Doppelbauer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5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-4</c:v>
                </c:pt>
                <c:pt idx="20">
                  <c:v>-4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-5</c:v>
                </c:pt>
                <c:pt idx="30">
                  <c:v>-5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-5</c:v>
                </c:pt>
                <c:pt idx="36">
                  <c:v>-6</c:v>
                </c:pt>
                <c:pt idx="37">
                  <c:v>-5</c:v>
                </c:pt>
                <c:pt idx="38">
                  <c:v>-5</c:v>
                </c:pt>
                <c:pt idx="39">
                  <c:v>-4</c:v>
                </c:pt>
                <c:pt idx="40">
                  <c:v>-4</c:v>
                </c:pt>
                <c:pt idx="41">
                  <c:v>-4</c:v>
                </c:pt>
                <c:pt idx="42">
                  <c:v>-5</c:v>
                </c:pt>
                <c:pt idx="43">
                  <c:v>-5</c:v>
                </c:pt>
                <c:pt idx="44">
                  <c:v>-5</c:v>
                </c:pt>
                <c:pt idx="45">
                  <c:v>-4</c:v>
                </c:pt>
                <c:pt idx="46">
                  <c:v>-4</c:v>
                </c:pt>
                <c:pt idx="47">
                  <c:v>-4</c:v>
                </c:pt>
                <c:pt idx="48">
                  <c:v>-4</c:v>
                </c:pt>
                <c:pt idx="49">
                  <c:v>-5</c:v>
                </c:pt>
                <c:pt idx="50">
                  <c:v>-6</c:v>
                </c:pt>
                <c:pt idx="51">
                  <c:v>-6</c:v>
                </c:pt>
                <c:pt idx="52">
                  <c:v>-7</c:v>
                </c:pt>
                <c:pt idx="53">
                  <c:v>-8</c:v>
                </c:pt>
                <c:pt idx="54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7-4C3B-9BCB-A67C65EB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87680"/>
        <c:axId val="244489600"/>
      </c:lineChart>
      <c:catAx>
        <c:axId val="244487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44896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4448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44876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Julia Hauch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55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18</c:v>
                </c:pt>
                <c:pt idx="36">
                  <c:v>19</c:v>
                </c:pt>
                <c:pt idx="37">
                  <c:v>21</c:v>
                </c:pt>
                <c:pt idx="38">
                  <c:v>21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23</c:v>
                </c:pt>
                <c:pt idx="43">
                  <c:v>23</c:v>
                </c:pt>
                <c:pt idx="44">
                  <c:v>24</c:v>
                </c:pt>
                <c:pt idx="45">
                  <c:v>26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D8F-AEA5-431B36B750BD}"/>
            </c:ext>
          </c:extLst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Elisabeth Daffert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5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11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38</c:v>
                </c:pt>
                <c:pt idx="38">
                  <c:v>40</c:v>
                </c:pt>
                <c:pt idx="39">
                  <c:v>41</c:v>
                </c:pt>
                <c:pt idx="40">
                  <c:v>44</c:v>
                </c:pt>
                <c:pt idx="41">
                  <c:v>45</c:v>
                </c:pt>
                <c:pt idx="42">
                  <c:v>47</c:v>
                </c:pt>
                <c:pt idx="43">
                  <c:v>47</c:v>
                </c:pt>
                <c:pt idx="44">
                  <c:v>46</c:v>
                </c:pt>
                <c:pt idx="45">
                  <c:v>48</c:v>
                </c:pt>
                <c:pt idx="46">
                  <c:v>49</c:v>
                </c:pt>
                <c:pt idx="47">
                  <c:v>51</c:v>
                </c:pt>
                <c:pt idx="48">
                  <c:v>53</c:v>
                </c:pt>
                <c:pt idx="49">
                  <c:v>56</c:v>
                </c:pt>
                <c:pt idx="50">
                  <c:v>58</c:v>
                </c:pt>
                <c:pt idx="51">
                  <c:v>58</c:v>
                </c:pt>
                <c:pt idx="52">
                  <c:v>57</c:v>
                </c:pt>
                <c:pt idx="53">
                  <c:v>57</c:v>
                </c:pt>
                <c:pt idx="5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D8F-AEA5-431B36B750BD}"/>
            </c:ext>
          </c:extLst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Veronika Zellner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55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19</c:v>
                </c:pt>
                <c:pt idx="15">
                  <c:v>19</c:v>
                </c:pt>
                <c:pt idx="16">
                  <c:v>22</c:v>
                </c:pt>
                <c:pt idx="17">
                  <c:v>21</c:v>
                </c:pt>
                <c:pt idx="18">
                  <c:v>23</c:v>
                </c:pt>
                <c:pt idx="19">
                  <c:v>25</c:v>
                </c:pt>
                <c:pt idx="20">
                  <c:v>25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34</c:v>
                </c:pt>
                <c:pt idx="28">
                  <c:v>36</c:v>
                </c:pt>
                <c:pt idx="29">
                  <c:v>38</c:v>
                </c:pt>
                <c:pt idx="30">
                  <c:v>40</c:v>
                </c:pt>
                <c:pt idx="31">
                  <c:v>44</c:v>
                </c:pt>
                <c:pt idx="32">
                  <c:v>46</c:v>
                </c:pt>
                <c:pt idx="33">
                  <c:v>49</c:v>
                </c:pt>
                <c:pt idx="34">
                  <c:v>48</c:v>
                </c:pt>
                <c:pt idx="35">
                  <c:v>48</c:v>
                </c:pt>
                <c:pt idx="36">
                  <c:v>48</c:v>
                </c:pt>
                <c:pt idx="37">
                  <c:v>49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51</c:v>
                </c:pt>
                <c:pt idx="42">
                  <c:v>52</c:v>
                </c:pt>
                <c:pt idx="43">
                  <c:v>52</c:v>
                </c:pt>
                <c:pt idx="44">
                  <c:v>52</c:v>
                </c:pt>
                <c:pt idx="45">
                  <c:v>53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60</c:v>
                </c:pt>
                <c:pt idx="50">
                  <c:v>62</c:v>
                </c:pt>
                <c:pt idx="51">
                  <c:v>63</c:v>
                </c:pt>
                <c:pt idx="52">
                  <c:v>63</c:v>
                </c:pt>
                <c:pt idx="53">
                  <c:v>64</c:v>
                </c:pt>
                <c:pt idx="54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4-4D8F-AEA5-431B36B750BD}"/>
            </c:ext>
          </c:extLst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Cornelia Hackl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5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55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22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36</c:v>
                </c:pt>
                <c:pt idx="28">
                  <c:v>38</c:v>
                </c:pt>
                <c:pt idx="29">
                  <c:v>40</c:v>
                </c:pt>
                <c:pt idx="30">
                  <c:v>42</c:v>
                </c:pt>
                <c:pt idx="31">
                  <c:v>43</c:v>
                </c:pt>
                <c:pt idx="32">
                  <c:v>45</c:v>
                </c:pt>
                <c:pt idx="33">
                  <c:v>46</c:v>
                </c:pt>
                <c:pt idx="34">
                  <c:v>46</c:v>
                </c:pt>
                <c:pt idx="35">
                  <c:v>46</c:v>
                </c:pt>
                <c:pt idx="36">
                  <c:v>46</c:v>
                </c:pt>
                <c:pt idx="37">
                  <c:v>48</c:v>
                </c:pt>
                <c:pt idx="38">
                  <c:v>50</c:v>
                </c:pt>
                <c:pt idx="39">
                  <c:v>51</c:v>
                </c:pt>
                <c:pt idx="40">
                  <c:v>52</c:v>
                </c:pt>
                <c:pt idx="41">
                  <c:v>53</c:v>
                </c:pt>
                <c:pt idx="42">
                  <c:v>55</c:v>
                </c:pt>
                <c:pt idx="43">
                  <c:v>56</c:v>
                </c:pt>
                <c:pt idx="44">
                  <c:v>56</c:v>
                </c:pt>
                <c:pt idx="45">
                  <c:v>58</c:v>
                </c:pt>
                <c:pt idx="46">
                  <c:v>58</c:v>
                </c:pt>
                <c:pt idx="47">
                  <c:v>59</c:v>
                </c:pt>
                <c:pt idx="48">
                  <c:v>61</c:v>
                </c:pt>
                <c:pt idx="49">
                  <c:v>65</c:v>
                </c:pt>
                <c:pt idx="50">
                  <c:v>69</c:v>
                </c:pt>
                <c:pt idx="51">
                  <c:v>72</c:v>
                </c:pt>
                <c:pt idx="52">
                  <c:v>73</c:v>
                </c:pt>
                <c:pt idx="53">
                  <c:v>73</c:v>
                </c:pt>
                <c:pt idx="54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24-4D8F-AEA5-431B36B75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105856"/>
        <c:axId val="254116224"/>
      </c:lineChart>
      <c:catAx>
        <c:axId val="254105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en-US"/>
          </a:p>
        </c:txPr>
        <c:crossAx val="25411622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5411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1058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-4</c:v>
                </c:pt>
                <c:pt idx="1">
                  <c:v>-24</c:v>
                </c:pt>
                <c:pt idx="2">
                  <c:v>-8</c:v>
                </c:pt>
                <c:pt idx="3">
                  <c:v>-10</c:v>
                </c:pt>
                <c:pt idx="4">
                  <c:v>-38</c:v>
                </c:pt>
                <c:pt idx="5">
                  <c:v>-19</c:v>
                </c:pt>
                <c:pt idx="6">
                  <c:v>-42</c:v>
                </c:pt>
                <c:pt idx="7">
                  <c:v>-59</c:v>
                </c:pt>
                <c:pt idx="8">
                  <c:v>-5</c:v>
                </c:pt>
                <c:pt idx="9">
                  <c:v>-12</c:v>
                </c:pt>
                <c:pt idx="10">
                  <c:v>-38</c:v>
                </c:pt>
                <c:pt idx="11">
                  <c:v>-16</c:v>
                </c:pt>
                <c:pt idx="12">
                  <c:v>-30</c:v>
                </c:pt>
                <c:pt idx="13">
                  <c:v>-26</c:v>
                </c:pt>
                <c:pt idx="14">
                  <c:v>-20</c:v>
                </c:pt>
                <c:pt idx="15">
                  <c:v>-71</c:v>
                </c:pt>
                <c:pt idx="16">
                  <c:v>-66</c:v>
                </c:pt>
                <c:pt idx="17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A-429A-8769-E801FF49C30F}"/>
            </c:ext>
          </c:extLst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A-429A-8769-E801FF49C30F}"/>
            </c:ext>
          </c:extLst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88</c:v>
                </c:pt>
                <c:pt idx="1">
                  <c:v>63</c:v>
                </c:pt>
                <c:pt idx="2">
                  <c:v>72</c:v>
                </c:pt>
                <c:pt idx="3">
                  <c:v>48</c:v>
                </c:pt>
                <c:pt idx="4">
                  <c:v>33</c:v>
                </c:pt>
                <c:pt idx="5">
                  <c:v>52</c:v>
                </c:pt>
                <c:pt idx="6">
                  <c:v>25</c:v>
                </c:pt>
                <c:pt idx="7">
                  <c:v>28</c:v>
                </c:pt>
                <c:pt idx="8">
                  <c:v>81</c:v>
                </c:pt>
                <c:pt idx="9">
                  <c:v>63</c:v>
                </c:pt>
                <c:pt idx="10">
                  <c:v>62</c:v>
                </c:pt>
                <c:pt idx="11">
                  <c:v>55</c:v>
                </c:pt>
                <c:pt idx="12">
                  <c:v>60</c:v>
                </c:pt>
                <c:pt idx="13">
                  <c:v>54</c:v>
                </c:pt>
                <c:pt idx="14">
                  <c:v>46</c:v>
                </c:pt>
                <c:pt idx="15">
                  <c:v>66</c:v>
                </c:pt>
                <c:pt idx="16">
                  <c:v>11</c:v>
                </c:pt>
                <c:pt idx="1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A-429A-8769-E801FF49C30F}"/>
            </c:ext>
          </c:extLst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34</c:v>
                </c:pt>
                <c:pt idx="1">
                  <c:v>32</c:v>
                </c:pt>
                <c:pt idx="2">
                  <c:v>42</c:v>
                </c:pt>
                <c:pt idx="3">
                  <c:v>10</c:v>
                </c:pt>
                <c:pt idx="4">
                  <c:v>1</c:v>
                </c:pt>
                <c:pt idx="5">
                  <c:v>22</c:v>
                </c:pt>
                <c:pt idx="6">
                  <c:v>3</c:v>
                </c:pt>
                <c:pt idx="7">
                  <c:v>1</c:v>
                </c:pt>
                <c:pt idx="8">
                  <c:v>49</c:v>
                </c:pt>
                <c:pt idx="9">
                  <c:v>31</c:v>
                </c:pt>
                <c:pt idx="10">
                  <c:v>13</c:v>
                </c:pt>
                <c:pt idx="11">
                  <c:v>19</c:v>
                </c:pt>
                <c:pt idx="12">
                  <c:v>25</c:v>
                </c:pt>
                <c:pt idx="13">
                  <c:v>37</c:v>
                </c:pt>
                <c:pt idx="14">
                  <c:v>12</c:v>
                </c:pt>
                <c:pt idx="15">
                  <c:v>12</c:v>
                </c:pt>
                <c:pt idx="16">
                  <c:v>3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6A-429A-8769-E801FF49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8280576"/>
        <c:axId val="268282112"/>
      </c:barChart>
      <c:catAx>
        <c:axId val="268280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8282112"/>
        <c:crosses val="autoZero"/>
        <c:auto val="1"/>
        <c:lblAlgn val="ctr"/>
        <c:lblOffset val="100"/>
        <c:tickLblSkip val="1"/>
        <c:noMultiLvlLbl val="0"/>
      </c:catAx>
      <c:valAx>
        <c:axId val="2682821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268280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-7</c:v>
                </c:pt>
                <c:pt idx="16">
                  <c:v>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B-4792-8E89-759D189DB836}"/>
            </c:ext>
          </c:extLst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B-4792-8E89-759D189DB836}"/>
            </c:ext>
          </c:extLst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11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B-4792-8E89-759D189DB836}"/>
            </c:ext>
          </c:extLst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16</c:v>
                </c:pt>
                <c:pt idx="1">
                  <c:v>11</c:v>
                </c:pt>
                <c:pt idx="2">
                  <c:v>13</c:v>
                </c:pt>
                <c:pt idx="3">
                  <c:v>7</c:v>
                </c:pt>
                <c:pt idx="4">
                  <c:v>3</c:v>
                </c:pt>
                <c:pt idx="5">
                  <c:v>17</c:v>
                </c:pt>
                <c:pt idx="6">
                  <c:v>3</c:v>
                </c:pt>
                <c:pt idx="7">
                  <c:v>2</c:v>
                </c:pt>
                <c:pt idx="8">
                  <c:v>17</c:v>
                </c:pt>
                <c:pt idx="9">
                  <c:v>12</c:v>
                </c:pt>
                <c:pt idx="10">
                  <c:v>10</c:v>
                </c:pt>
                <c:pt idx="11">
                  <c:v>13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2</c:v>
                </c:pt>
                <c:pt idx="16">
                  <c:v>0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B-4792-8E89-759D189DB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7983488"/>
        <c:axId val="268009856"/>
      </c:barChart>
      <c:catAx>
        <c:axId val="267983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8009856"/>
        <c:crosses val="autoZero"/>
        <c:auto val="1"/>
        <c:lblAlgn val="ctr"/>
        <c:lblOffset val="100"/>
        <c:tickLblSkip val="1"/>
        <c:noMultiLvlLbl val="0"/>
      </c:catAx>
      <c:valAx>
        <c:axId val="2680098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267983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7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3.1746031746031744E-2</c:v>
                </c:pt>
                <c:pt idx="2">
                  <c:v>0.30158730158730157</c:v>
                </c:pt>
                <c:pt idx="3">
                  <c:v>0.52380952380952384</c:v>
                </c:pt>
                <c:pt idx="4">
                  <c:v>9.5238095238095233E-2</c:v>
                </c:pt>
                <c:pt idx="5">
                  <c:v>4.7619047619047616E-2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E-4535-B65A-397B3D861E66}"/>
            </c:ext>
          </c:extLst>
        </c:ser>
        <c:ser>
          <c:idx val="1"/>
          <c:order val="1"/>
          <c:tx>
            <c:strRef>
              <c:f>'Hole-Statistic'!$I$1:$O$1</c:f>
              <c:strCache>
                <c:ptCount val="7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0.14285714285714285</c:v>
                </c:pt>
                <c:pt idx="4">
                  <c:v>0.7142857142857143</c:v>
                </c:pt>
                <c:pt idx="5">
                  <c:v>0.14285714285714285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E-4535-B65A-397B3D86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375936"/>
        <c:axId val="270406400"/>
      </c:lineChart>
      <c:catAx>
        <c:axId val="2703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06400"/>
        <c:crosses val="autoZero"/>
        <c:auto val="1"/>
        <c:lblAlgn val="ctr"/>
        <c:lblOffset val="100"/>
        <c:noMultiLvlLbl val="0"/>
      </c:catAx>
      <c:valAx>
        <c:axId val="270406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375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7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3.1746031746031744E-2</c:v>
                </c:pt>
                <c:pt idx="2">
                  <c:v>0.31746031746031744</c:v>
                </c:pt>
                <c:pt idx="3">
                  <c:v>0.47619047619047616</c:v>
                </c:pt>
                <c:pt idx="4">
                  <c:v>0.14285714285714285</c:v>
                </c:pt>
                <c:pt idx="5">
                  <c:v>3.1746031746031744E-2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5-4DD3-97F6-ADCAFBDDBE64}"/>
            </c:ext>
          </c:extLst>
        </c:ser>
        <c:ser>
          <c:idx val="1"/>
          <c:order val="1"/>
          <c:tx>
            <c:strRef>
              <c:f>'Hole-Statistic'!$I$1:$O$1</c:f>
              <c:strCache>
                <c:ptCount val="7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0.2857142857142857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5-4DD3-97F6-ADCAFBDDB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431744"/>
        <c:axId val="270433280"/>
      </c:lineChart>
      <c:catAx>
        <c:axId val="2704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33280"/>
        <c:crosses val="autoZero"/>
        <c:auto val="1"/>
        <c:lblAlgn val="ctr"/>
        <c:lblOffset val="100"/>
        <c:noMultiLvlLbl val="0"/>
      </c:catAx>
      <c:valAx>
        <c:axId val="270433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431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7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0.36065573770491804</c:v>
                </c:pt>
                <c:pt idx="3">
                  <c:v>0.4098360655737705</c:v>
                </c:pt>
                <c:pt idx="4">
                  <c:v>0.19672131147540983</c:v>
                </c:pt>
                <c:pt idx="5">
                  <c:v>3.2786885245901641E-2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9-462E-8975-EC84D9BC1ED8}"/>
            </c:ext>
          </c:extLst>
        </c:ser>
        <c:ser>
          <c:idx val="1"/>
          <c:order val="1"/>
          <c:tx>
            <c:strRef>
              <c:f>'Hole-Statistic'!$I$1:$O$1</c:f>
              <c:strCache>
                <c:ptCount val="7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0.14285714285714285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9-462E-8975-EC84D9BC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470528"/>
        <c:axId val="270480512"/>
      </c:lineChart>
      <c:catAx>
        <c:axId val="2704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80512"/>
        <c:crosses val="autoZero"/>
        <c:auto val="1"/>
        <c:lblAlgn val="ctr"/>
        <c:lblOffset val="100"/>
        <c:noMultiLvlLbl val="0"/>
      </c:catAx>
      <c:valAx>
        <c:axId val="2704805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4705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16399</xdr:colOff>
      <xdr:row>18</xdr:row>
      <xdr:rowOff>3175</xdr:rowOff>
    </xdr:from>
    <xdr:to>
      <xdr:col>3</xdr:col>
      <xdr:colOff>348725</xdr:colOff>
      <xdr:row>21</xdr:row>
      <xdr:rowOff>146050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399" y="3851275"/>
          <a:ext cx="268817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>
          <a:extLst>
            <a:ext uri="{FF2B5EF4-FFF2-40B4-BE49-F238E27FC236}">
              <a16:creationId xmlns:a16="http://schemas.microsoft.com/office/drawing/2014/main" id="{00000000-0008-0000-0500-00009BD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>
          <a:extLst>
            <a:ext uri="{FF2B5EF4-FFF2-40B4-BE49-F238E27FC236}">
              <a16:creationId xmlns:a16="http://schemas.microsoft.com/office/drawing/2014/main" id="{00000000-0008-0000-0500-00009DD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>
          <a:extLst>
            <a:ext uri="{FF2B5EF4-FFF2-40B4-BE49-F238E27FC236}">
              <a16:creationId xmlns:a16="http://schemas.microsoft.com/office/drawing/2014/main" id="{00000000-0008-0000-0500-00009ED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219075</xdr:colOff>
      <xdr:row>19</xdr:row>
      <xdr:rowOff>38100</xdr:rowOff>
    </xdr:from>
    <xdr:to>
      <xdr:col>36</xdr:col>
      <xdr:colOff>428626</xdr:colOff>
      <xdr:row>26</xdr:row>
      <xdr:rowOff>180975</xdr:rowOff>
    </xdr:to>
    <xdr:graphicFrame macro="">
      <xdr:nvGraphicFramePr>
        <xdr:cNvPr id="6" name="Diagramm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219075</xdr:colOff>
      <xdr:row>27</xdr:row>
      <xdr:rowOff>19050</xdr:rowOff>
    </xdr:from>
    <xdr:to>
      <xdr:col>36</xdr:col>
      <xdr:colOff>428626</xdr:colOff>
      <xdr:row>34</xdr:row>
      <xdr:rowOff>161925</xdr:rowOff>
    </xdr:to>
    <xdr:graphicFrame macro="">
      <xdr:nvGraphicFramePr>
        <xdr:cNvPr id="9" name="Diagramm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>
          <a:extLst>
            <a:ext uri="{FF2B5EF4-FFF2-40B4-BE49-F238E27FC236}">
              <a16:creationId xmlns:a16="http://schemas.microsoft.com/office/drawing/2014/main" id="{00000000-0008-0000-0200-0000270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>
          <a:extLst>
            <a:ext uri="{FF2B5EF4-FFF2-40B4-BE49-F238E27FC236}">
              <a16:creationId xmlns:a16="http://schemas.microsoft.com/office/drawing/2014/main" id="{00000000-0008-0000-0200-0000250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>
          <a:extLst>
            <a:ext uri="{FF2B5EF4-FFF2-40B4-BE49-F238E27FC236}">
              <a16:creationId xmlns:a16="http://schemas.microsoft.com/office/drawing/2014/main" id="{00000000-0008-0000-0200-0000260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>
          <a:extLst>
            <a:ext uri="{FF2B5EF4-FFF2-40B4-BE49-F238E27FC236}">
              <a16:creationId xmlns:a16="http://schemas.microsoft.com/office/drawing/2014/main" id="{00000000-0008-0000-0200-00002A0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>
          <a:extLst>
            <a:ext uri="{FF2B5EF4-FFF2-40B4-BE49-F238E27FC236}">
              <a16:creationId xmlns:a16="http://schemas.microsoft.com/office/drawing/2014/main" id="{00000000-0008-0000-0200-0000280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>
          <a:extLst>
            <a:ext uri="{FF2B5EF4-FFF2-40B4-BE49-F238E27FC236}">
              <a16:creationId xmlns:a16="http://schemas.microsoft.com/office/drawing/2014/main" id="{00000000-0008-0000-0200-0000290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 hidden="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Laurenz Schaurhofer vs. Avg. Julia Hauch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1801572</xdr:colOff>
      <xdr:row>3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E7BCACB-1DA9-5D33-9545-D054675E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40360" cy="57005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1800610</xdr:colOff>
      <xdr:row>2</xdr:row>
      <xdr:rowOff>189057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3F87C59-FD34-44BA-A704-E40399A71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40360" cy="57005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>
          <a:extLst>
            <a:ext uri="{FF2B5EF4-FFF2-40B4-BE49-F238E27FC236}">
              <a16:creationId xmlns:a16="http://schemas.microsoft.com/office/drawing/2014/main" id="{00000000-0008-0000-0300-000033E9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>
          <a:extLst>
            <a:ext uri="{FF2B5EF4-FFF2-40B4-BE49-F238E27FC236}">
              <a16:creationId xmlns:a16="http://schemas.microsoft.com/office/drawing/2014/main" id="{00000000-0008-0000-0300-000034E9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>
          <a:extLst>
            <a:ext uri="{FF2B5EF4-FFF2-40B4-BE49-F238E27FC236}">
              <a16:creationId xmlns:a16="http://schemas.microsoft.com/office/drawing/2014/main" id="{00000000-0008-0000-0300-000035E9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>
          <a:extLst>
            <a:ext uri="{FF2B5EF4-FFF2-40B4-BE49-F238E27FC236}">
              <a16:creationId xmlns:a16="http://schemas.microsoft.com/office/drawing/2014/main" id="{00000000-0008-0000-0300-000036E9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27417</xdr:colOff>
      <xdr:row>0</xdr:row>
      <xdr:rowOff>27068</xdr:rowOff>
    </xdr:from>
    <xdr:to>
      <xdr:col>20</xdr:col>
      <xdr:colOff>601598</xdr:colOff>
      <xdr:row>14</xdr:row>
      <xdr:rowOff>186359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" t="10974" r="23339" b="1246"/>
        <a:stretch/>
      </xdr:blipFill>
      <xdr:spPr>
        <a:xfrm>
          <a:off x="7364428" y="27068"/>
          <a:ext cx="4156409" cy="335154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rgb="FFFF0000"/>
  </sheetPr>
  <dimension ref="A1:AA25"/>
  <sheetViews>
    <sheetView tabSelected="1" workbookViewId="0">
      <selection activeCell="A23" sqref="A23:D23"/>
    </sheetView>
  </sheetViews>
  <sheetFormatPr baseColWidth="10" defaultColWidth="11.453125" defaultRowHeight="14.5" x14ac:dyDescent="0.35"/>
  <cols>
    <col min="1" max="1" width="17.453125" style="245" customWidth="1"/>
    <col min="2" max="2" width="11.453125" style="245"/>
    <col min="3" max="3" width="4.81640625" style="245" customWidth="1"/>
    <col min="4" max="4" width="9.81640625" style="245" customWidth="1"/>
    <col min="5" max="5" width="2.26953125" style="245" customWidth="1"/>
    <col min="6" max="7" width="11.453125" style="245"/>
    <col min="8" max="8" width="12" style="245" customWidth="1"/>
    <col min="9" max="9" width="8.81640625" style="245" customWidth="1"/>
    <col min="10" max="26" width="11.453125" style="245"/>
    <col min="27" max="27" width="0" style="245" hidden="1" customWidth="1"/>
    <col min="28" max="16384" width="11.453125" style="245"/>
  </cols>
  <sheetData>
    <row r="1" spans="1:27" ht="23.5" x14ac:dyDescent="0.55000000000000004">
      <c r="A1" s="244" t="s">
        <v>175</v>
      </c>
    </row>
    <row r="2" spans="1:27" ht="3" customHeight="1" thickBot="1" x14ac:dyDescent="0.4">
      <c r="AA2" s="245" t="s">
        <v>152</v>
      </c>
    </row>
    <row r="3" spans="1:27" ht="27.75" customHeight="1" thickBot="1" x14ac:dyDescent="0.4">
      <c r="A3" s="402" t="str">
        <f>Parameter!B28 &amp; "   "&amp;Parameter!B29</f>
        <v>Pannonia Challenge 2024   (Eisenstadt / 20. - 21.04.2024)</v>
      </c>
      <c r="B3" s="403"/>
      <c r="C3" s="403"/>
      <c r="D3" s="403"/>
      <c r="E3" s="403"/>
      <c r="F3" s="403"/>
      <c r="G3" s="403"/>
      <c r="H3" s="403"/>
      <c r="I3" s="403"/>
      <c r="J3" s="403"/>
      <c r="K3" s="404"/>
      <c r="AA3" s="245" t="s">
        <v>154</v>
      </c>
    </row>
    <row r="4" spans="1:27" x14ac:dyDescent="0.35">
      <c r="A4" s="245" t="s">
        <v>176</v>
      </c>
      <c r="B4" s="398" t="s">
        <v>411</v>
      </c>
      <c r="AA4" s="245" t="s">
        <v>155</v>
      </c>
    </row>
    <row r="5" spans="1:27" ht="15" customHeight="1" x14ac:dyDescent="0.35">
      <c r="B5" s="372" t="s">
        <v>13</v>
      </c>
    </row>
    <row r="6" spans="1:27" ht="23.5" x14ac:dyDescent="0.55000000000000004">
      <c r="A6" s="244" t="s">
        <v>151</v>
      </c>
    </row>
    <row r="7" spans="1:27" ht="15" customHeight="1" thickBot="1" x14ac:dyDescent="0.4">
      <c r="A7" s="245" t="s">
        <v>186</v>
      </c>
      <c r="AA7" s="245" t="s">
        <v>152</v>
      </c>
    </row>
    <row r="8" spans="1:27" ht="15" customHeight="1" thickBot="1" x14ac:dyDescent="0.4">
      <c r="A8" s="245" t="s">
        <v>153</v>
      </c>
      <c r="D8" s="246"/>
      <c r="AA8" s="245" t="s">
        <v>154</v>
      </c>
    </row>
    <row r="9" spans="1:27" x14ac:dyDescent="0.35">
      <c r="A9" s="245" t="s">
        <v>165</v>
      </c>
      <c r="AA9" s="245" t="s">
        <v>155</v>
      </c>
    </row>
    <row r="11" spans="1:27" ht="9.75" customHeight="1" x14ac:dyDescent="0.35"/>
    <row r="12" spans="1:27" ht="46" x14ac:dyDescent="1">
      <c r="A12" s="405" t="s">
        <v>156</v>
      </c>
      <c r="B12" s="405"/>
      <c r="C12" s="405"/>
      <c r="D12" s="405"/>
      <c r="E12" s="277" t="s">
        <v>157</v>
      </c>
      <c r="I12" s="408" t="s">
        <v>311</v>
      </c>
      <c r="J12" s="408"/>
      <c r="K12" s="408"/>
      <c r="L12" s="408"/>
      <c r="M12" s="408"/>
      <c r="N12" s="408"/>
      <c r="O12" s="408"/>
      <c r="P12" s="408"/>
    </row>
    <row r="13" spans="1:27" x14ac:dyDescent="0.35">
      <c r="A13" s="279" t="s">
        <v>158</v>
      </c>
      <c r="B13" s="279"/>
      <c r="C13" s="279"/>
      <c r="D13" s="279"/>
      <c r="E13" s="279"/>
      <c r="I13" s="409" t="str">
        <f>B4</f>
        <v>only temporary PDGA-Ratings are considered</v>
      </c>
      <c r="J13" s="409"/>
      <c r="K13" s="409"/>
      <c r="L13" s="409"/>
      <c r="M13" s="409"/>
      <c r="N13" s="409"/>
      <c r="O13" s="409"/>
      <c r="P13" s="409"/>
    </row>
    <row r="14" spans="1:27" x14ac:dyDescent="0.35">
      <c r="A14" s="245" t="s">
        <v>159</v>
      </c>
      <c r="B14" s="278" t="s">
        <v>160</v>
      </c>
      <c r="I14" s="409"/>
      <c r="J14" s="409"/>
      <c r="K14" s="409"/>
      <c r="L14" s="409"/>
      <c r="M14" s="409"/>
      <c r="N14" s="409"/>
      <c r="O14" s="409"/>
      <c r="P14" s="409"/>
    </row>
    <row r="15" spans="1:27" x14ac:dyDescent="0.35">
      <c r="A15" s="245" t="s">
        <v>161</v>
      </c>
      <c r="B15" s="278" t="s">
        <v>3</v>
      </c>
      <c r="I15" s="409" t="str">
        <f>B5</f>
        <v/>
      </c>
      <c r="J15" s="409"/>
      <c r="K15" s="409"/>
      <c r="L15" s="409"/>
      <c r="M15" s="409"/>
      <c r="N15" s="409"/>
      <c r="O15" s="409"/>
      <c r="P15" s="409"/>
    </row>
    <row r="16" spans="1:27" x14ac:dyDescent="0.35">
      <c r="A16" s="245" t="s">
        <v>162</v>
      </c>
      <c r="B16" s="278" t="s">
        <v>5</v>
      </c>
      <c r="I16" s="409"/>
      <c r="J16" s="409"/>
      <c r="K16" s="409"/>
      <c r="L16" s="409"/>
      <c r="M16" s="409"/>
      <c r="N16" s="409"/>
      <c r="O16" s="409"/>
      <c r="P16" s="409"/>
    </row>
    <row r="17" spans="1:16" ht="9" customHeight="1" x14ac:dyDescent="0.35">
      <c r="I17" s="335"/>
      <c r="J17" s="335"/>
      <c r="K17" s="335"/>
      <c r="L17" s="335"/>
      <c r="M17" s="335"/>
      <c r="N17" s="335"/>
      <c r="O17" s="335"/>
      <c r="P17" s="335"/>
    </row>
    <row r="18" spans="1:16" x14ac:dyDescent="0.35">
      <c r="A18" s="406" t="s">
        <v>163</v>
      </c>
      <c r="B18" s="406"/>
      <c r="C18" s="406"/>
      <c r="D18" s="406"/>
      <c r="E18" s="406"/>
    </row>
    <row r="22" spans="1:16" ht="12.75" customHeight="1" x14ac:dyDescent="0.35"/>
    <row r="23" spans="1:16" ht="12.75" customHeight="1" x14ac:dyDescent="0.35">
      <c r="A23" s="407" t="s">
        <v>164</v>
      </c>
      <c r="B23" s="407"/>
      <c r="C23" s="407"/>
      <c r="D23" s="407"/>
    </row>
    <row r="24" spans="1:16" ht="9" customHeight="1" x14ac:dyDescent="0.35"/>
    <row r="25" spans="1:16" x14ac:dyDescent="0.35">
      <c r="A25" s="245" t="s">
        <v>346</v>
      </c>
    </row>
  </sheetData>
  <sheetProtection algorithmName="SHA-512" hashValue="+6Ji/XD5mLYQeKi2qyA1WODldlkIQU9ANrvovQSTI5cpCrhaW0504YS/YwgVSu5mv6SCuwpUg8ZnZy/R1Oe1kA==" saltValue="sk3CgrJs2Ac0XEHQIPMWDA==" spinCount="100000" sheet="1" objects="1" scenarios="1"/>
  <mergeCells count="7">
    <mergeCell ref="A3:K3"/>
    <mergeCell ref="A12:D12"/>
    <mergeCell ref="A18:E18"/>
    <mergeCell ref="A23:D23"/>
    <mergeCell ref="I12:P12"/>
    <mergeCell ref="I13:P14"/>
    <mergeCell ref="I15:P16"/>
  </mergeCells>
  <dataValidations count="1">
    <dataValidation type="list" allowBlank="1" showInputMessage="1" showErrorMessage="1" sqref="D8" xr:uid="{00000000-0002-0000-0000-000000000000}">
      <formula1>$AA$6:$AA$9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9"/>
  <dimension ref="A1:GR257"/>
  <sheetViews>
    <sheetView topLeftCell="CQ1" workbookViewId="0">
      <pane ySplit="1" topLeftCell="A88" activePane="bottomLeft" state="frozen"/>
      <selection pane="bottomLeft" activeCell="AM93" sqref="AM93"/>
    </sheetView>
  </sheetViews>
  <sheetFormatPr baseColWidth="10" defaultColWidth="11.453125" defaultRowHeight="14.5" x14ac:dyDescent="0.35"/>
  <cols>
    <col min="1" max="42" width="11.453125" style="2" customWidth="1"/>
    <col min="43" max="123" width="4.26953125" style="65" customWidth="1"/>
    <col min="124" max="124" width="26" customWidth="1"/>
    <col min="125" max="126" width="5.453125" style="2" customWidth="1"/>
    <col min="127" max="127" width="4.54296875" customWidth="1"/>
    <col min="129" max="200" width="4.26953125" style="78" customWidth="1"/>
  </cols>
  <sheetData>
    <row r="1" spans="1:200" s="60" customFormat="1" ht="81" customHeight="1" x14ac:dyDescent="0.35">
      <c r="A1" s="370" t="s">
        <v>336</v>
      </c>
      <c r="B1" s="371" t="s">
        <v>33</v>
      </c>
      <c r="C1" s="371" t="s">
        <v>62</v>
      </c>
      <c r="D1" s="369" t="s">
        <v>30</v>
      </c>
      <c r="E1" s="369" t="s">
        <v>32</v>
      </c>
      <c r="F1" s="369" t="s">
        <v>12</v>
      </c>
      <c r="G1" s="369" t="s">
        <v>31</v>
      </c>
      <c r="H1" s="281" t="s">
        <v>187</v>
      </c>
      <c r="I1" s="281" t="s">
        <v>188</v>
      </c>
      <c r="J1" s="280" t="s">
        <v>14</v>
      </c>
      <c r="K1" s="280" t="s">
        <v>15</v>
      </c>
      <c r="L1" s="280" t="s">
        <v>16</v>
      </c>
      <c r="M1" s="280" t="s">
        <v>17</v>
      </c>
      <c r="N1" s="280" t="s">
        <v>18</v>
      </c>
      <c r="O1" s="344" t="s">
        <v>324</v>
      </c>
      <c r="P1" s="344" t="s">
        <v>323</v>
      </c>
      <c r="Q1" s="344" t="s">
        <v>327</v>
      </c>
      <c r="R1" s="345" t="s">
        <v>329</v>
      </c>
      <c r="S1" s="333" t="s">
        <v>298</v>
      </c>
      <c r="T1" s="280" t="s">
        <v>177</v>
      </c>
      <c r="U1" s="333" t="s">
        <v>297</v>
      </c>
      <c r="V1" s="280" t="s">
        <v>178</v>
      </c>
      <c r="W1" s="333" t="s">
        <v>296</v>
      </c>
      <c r="X1" s="280" t="s">
        <v>179</v>
      </c>
      <c r="Y1" s="281" t="s">
        <v>189</v>
      </c>
      <c r="Z1" s="281" t="s">
        <v>190</v>
      </c>
      <c r="AA1" s="281" t="s">
        <v>191</v>
      </c>
      <c r="AB1" s="281" t="s">
        <v>192</v>
      </c>
      <c r="AC1" s="281" t="s">
        <v>193</v>
      </c>
      <c r="AD1" s="281" t="s">
        <v>194</v>
      </c>
      <c r="AE1" s="281" t="s">
        <v>195</v>
      </c>
      <c r="AF1" s="281" t="s">
        <v>196</v>
      </c>
      <c r="AG1" s="343" t="s">
        <v>322</v>
      </c>
      <c r="AH1" s="344" t="s">
        <v>321</v>
      </c>
      <c r="AI1" s="344" t="s">
        <v>325</v>
      </c>
      <c r="AJ1" s="344" t="s">
        <v>326</v>
      </c>
      <c r="AK1" s="345" t="s">
        <v>330</v>
      </c>
      <c r="AL1" s="281" t="s">
        <v>270</v>
      </c>
      <c r="AM1" s="280" t="s">
        <v>180</v>
      </c>
      <c r="AN1" s="324" t="s">
        <v>409</v>
      </c>
      <c r="AO1" s="324" t="s">
        <v>277</v>
      </c>
      <c r="AP1" s="281" t="s">
        <v>97</v>
      </c>
      <c r="AQ1" s="64" t="s">
        <v>553</v>
      </c>
      <c r="AR1" s="64" t="s">
        <v>554</v>
      </c>
      <c r="AS1" s="64" t="s">
        <v>555</v>
      </c>
      <c r="AT1" s="64" t="s">
        <v>556</v>
      </c>
      <c r="AU1" s="64" t="s">
        <v>557</v>
      </c>
      <c r="AV1" s="64" t="s">
        <v>558</v>
      </c>
      <c r="AW1" s="64" t="s">
        <v>559</v>
      </c>
      <c r="AX1" s="64" t="s">
        <v>560</v>
      </c>
      <c r="AY1" s="64" t="s">
        <v>561</v>
      </c>
      <c r="AZ1" s="64" t="s">
        <v>562</v>
      </c>
      <c r="BA1" s="64" t="s">
        <v>563</v>
      </c>
      <c r="BB1" s="64" t="s">
        <v>564</v>
      </c>
      <c r="BC1" s="64" t="s">
        <v>565</v>
      </c>
      <c r="BD1" s="64" t="s">
        <v>566</v>
      </c>
      <c r="BE1" s="64" t="s">
        <v>567</v>
      </c>
      <c r="BF1" s="64" t="s">
        <v>568</v>
      </c>
      <c r="BG1" s="64" t="s">
        <v>569</v>
      </c>
      <c r="BH1" s="64" t="s">
        <v>570</v>
      </c>
      <c r="BI1" s="64" t="s">
        <v>571</v>
      </c>
      <c r="BJ1" s="64" t="s">
        <v>572</v>
      </c>
      <c r="BK1" s="64" t="s">
        <v>573</v>
      </c>
      <c r="BL1" s="64" t="s">
        <v>574</v>
      </c>
      <c r="BM1" s="64" t="s">
        <v>575</v>
      </c>
      <c r="BN1" s="64" t="s">
        <v>576</v>
      </c>
      <c r="BO1" s="64" t="s">
        <v>577</v>
      </c>
      <c r="BP1" s="64" t="s">
        <v>578</v>
      </c>
      <c r="BQ1" s="64" t="s">
        <v>579</v>
      </c>
      <c r="BR1" s="64" t="s">
        <v>580</v>
      </c>
      <c r="BS1" s="64" t="s">
        <v>581</v>
      </c>
      <c r="BT1" s="64" t="s">
        <v>582</v>
      </c>
      <c r="BU1" s="64" t="s">
        <v>583</v>
      </c>
      <c r="BV1" s="64" t="s">
        <v>584</v>
      </c>
      <c r="BW1" s="64" t="s">
        <v>585</v>
      </c>
      <c r="BX1" s="64" t="s">
        <v>586</v>
      </c>
      <c r="BY1" s="64" t="s">
        <v>587</v>
      </c>
      <c r="BZ1" s="64" t="s">
        <v>588</v>
      </c>
      <c r="CA1" s="64" t="s">
        <v>589</v>
      </c>
      <c r="CB1" s="64" t="s">
        <v>590</v>
      </c>
      <c r="CC1" s="64" t="s">
        <v>591</v>
      </c>
      <c r="CD1" s="64" t="s">
        <v>592</v>
      </c>
      <c r="CE1" s="64" t="s">
        <v>593</v>
      </c>
      <c r="CF1" s="64" t="s">
        <v>594</v>
      </c>
      <c r="CG1" s="64" t="s">
        <v>595</v>
      </c>
      <c r="CH1" s="64" t="s">
        <v>596</v>
      </c>
      <c r="CI1" s="64" t="s">
        <v>597</v>
      </c>
      <c r="CJ1" s="64" t="s">
        <v>598</v>
      </c>
      <c r="CK1" s="64" t="s">
        <v>599</v>
      </c>
      <c r="CL1" s="64" t="s">
        <v>600</v>
      </c>
      <c r="CM1" s="64" t="s">
        <v>601</v>
      </c>
      <c r="CN1" s="64" t="s">
        <v>602</v>
      </c>
      <c r="CO1" s="64" t="s">
        <v>603</v>
      </c>
      <c r="CP1" s="64" t="s">
        <v>604</v>
      </c>
      <c r="CQ1" s="64" t="s">
        <v>605</v>
      </c>
      <c r="CR1" s="64" t="s">
        <v>606</v>
      </c>
      <c r="CS1" s="64" t="s">
        <v>607</v>
      </c>
      <c r="CT1" s="64" t="s">
        <v>608</v>
      </c>
      <c r="CU1" s="64" t="s">
        <v>609</v>
      </c>
      <c r="CV1" s="64" t="s">
        <v>610</v>
      </c>
      <c r="CW1" s="64" t="s">
        <v>611</v>
      </c>
      <c r="CX1" s="64" t="s">
        <v>612</v>
      </c>
      <c r="CY1" s="64" t="s">
        <v>613</v>
      </c>
      <c r="CZ1" s="64" t="s">
        <v>614</v>
      </c>
      <c r="DA1" s="64" t="s">
        <v>615</v>
      </c>
      <c r="DB1" s="64" t="s">
        <v>616</v>
      </c>
      <c r="DC1" s="64" t="s">
        <v>617</v>
      </c>
      <c r="DD1" s="64" t="s">
        <v>618</v>
      </c>
      <c r="DE1" s="64" t="s">
        <v>619</v>
      </c>
      <c r="DF1" s="64" t="s">
        <v>620</v>
      </c>
      <c r="DG1" s="64" t="s">
        <v>621</v>
      </c>
      <c r="DH1" s="64" t="s">
        <v>622</v>
      </c>
      <c r="DI1" s="64" t="s">
        <v>623</v>
      </c>
      <c r="DJ1" s="64" t="s">
        <v>624</v>
      </c>
      <c r="DK1" s="64" t="s">
        <v>625</v>
      </c>
      <c r="DL1" s="64" t="s">
        <v>626</v>
      </c>
      <c r="DM1" s="64" t="s">
        <v>627</v>
      </c>
      <c r="DN1" s="64" t="s">
        <v>628</v>
      </c>
      <c r="DO1" s="64" t="s">
        <v>629</v>
      </c>
      <c r="DP1" s="64" t="s">
        <v>630</v>
      </c>
      <c r="DQ1" s="64" t="s">
        <v>631</v>
      </c>
      <c r="DR1" s="64" t="s">
        <v>632</v>
      </c>
      <c r="DS1" s="64" t="s">
        <v>633</v>
      </c>
      <c r="DT1" s="32" t="s">
        <v>48</v>
      </c>
      <c r="DU1" s="32"/>
      <c r="DV1" s="32"/>
      <c r="DY1" s="75" t="s">
        <v>634</v>
      </c>
      <c r="DZ1" s="75" t="s">
        <v>635</v>
      </c>
      <c r="EA1" s="75" t="s">
        <v>636</v>
      </c>
      <c r="EB1" s="75" t="s">
        <v>637</v>
      </c>
      <c r="EC1" s="75" t="s">
        <v>638</v>
      </c>
      <c r="ED1" s="75" t="s">
        <v>639</v>
      </c>
      <c r="EE1" s="75" t="s">
        <v>640</v>
      </c>
      <c r="EF1" s="75" t="s">
        <v>641</v>
      </c>
      <c r="EG1" s="75" t="s">
        <v>642</v>
      </c>
      <c r="EH1" s="75" t="s">
        <v>643</v>
      </c>
      <c r="EI1" s="75" t="s">
        <v>644</v>
      </c>
      <c r="EJ1" s="75" t="s">
        <v>645</v>
      </c>
      <c r="EK1" s="75" t="s">
        <v>646</v>
      </c>
      <c r="EL1" s="75" t="s">
        <v>647</v>
      </c>
      <c r="EM1" s="75" t="s">
        <v>648</v>
      </c>
      <c r="EN1" s="75" t="s">
        <v>649</v>
      </c>
      <c r="EO1" s="75" t="s">
        <v>650</v>
      </c>
      <c r="EP1" s="75" t="s">
        <v>651</v>
      </c>
      <c r="EQ1" s="75" t="s">
        <v>652</v>
      </c>
      <c r="ER1" s="75" t="s">
        <v>653</v>
      </c>
      <c r="ES1" s="75" t="s">
        <v>654</v>
      </c>
      <c r="ET1" s="75" t="s">
        <v>655</v>
      </c>
      <c r="EU1" s="75" t="s">
        <v>656</v>
      </c>
      <c r="EV1" s="75" t="s">
        <v>657</v>
      </c>
      <c r="EW1" s="75" t="s">
        <v>658</v>
      </c>
      <c r="EX1" s="75" t="s">
        <v>659</v>
      </c>
      <c r="EY1" s="75" t="s">
        <v>660</v>
      </c>
      <c r="EZ1" s="75" t="s">
        <v>661</v>
      </c>
      <c r="FA1" s="75" t="s">
        <v>662</v>
      </c>
      <c r="FB1" s="75" t="s">
        <v>663</v>
      </c>
      <c r="FC1" s="75" t="s">
        <v>664</v>
      </c>
      <c r="FD1" s="75" t="s">
        <v>665</v>
      </c>
      <c r="FE1" s="75" t="s">
        <v>666</v>
      </c>
      <c r="FF1" s="75" t="s">
        <v>667</v>
      </c>
      <c r="FG1" s="75" t="s">
        <v>668</v>
      </c>
      <c r="FH1" s="75" t="s">
        <v>669</v>
      </c>
      <c r="FI1" s="75" t="s">
        <v>670</v>
      </c>
      <c r="FJ1" s="75" t="s">
        <v>671</v>
      </c>
      <c r="FK1" s="75" t="s">
        <v>672</v>
      </c>
      <c r="FL1" s="75" t="s">
        <v>673</v>
      </c>
      <c r="FM1" s="75" t="s">
        <v>674</v>
      </c>
      <c r="FN1" s="75" t="s">
        <v>675</v>
      </c>
      <c r="FO1" s="75" t="s">
        <v>676</v>
      </c>
      <c r="FP1" s="75" t="s">
        <v>677</v>
      </c>
      <c r="FQ1" s="75" t="s">
        <v>678</v>
      </c>
      <c r="FR1" s="75" t="s">
        <v>679</v>
      </c>
      <c r="FS1" s="75" t="s">
        <v>680</v>
      </c>
      <c r="FT1" s="75" t="s">
        <v>681</v>
      </c>
      <c r="FU1" s="75" t="s">
        <v>682</v>
      </c>
      <c r="FV1" s="75" t="s">
        <v>683</v>
      </c>
      <c r="FW1" s="75" t="s">
        <v>684</v>
      </c>
      <c r="FX1" s="75" t="s">
        <v>685</v>
      </c>
      <c r="FY1" s="75" t="s">
        <v>686</v>
      </c>
      <c r="FZ1" s="75" t="s">
        <v>687</v>
      </c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3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4</v>
      </c>
      <c r="CU2" s="62">
        <v>4</v>
      </c>
      <c r="CV2" s="62">
        <v>3</v>
      </c>
      <c r="CW2" s="62">
        <v>3</v>
      </c>
      <c r="CX2" s="62">
        <v>4</v>
      </c>
      <c r="CY2" s="62">
        <v>3</v>
      </c>
      <c r="CZ2" s="62">
        <v>3</v>
      </c>
      <c r="DA2" s="62">
        <v>4</v>
      </c>
      <c r="DB2" s="62">
        <v>4</v>
      </c>
      <c r="DC2" s="62">
        <v>3</v>
      </c>
      <c r="DD2" s="62">
        <v>3</v>
      </c>
      <c r="DE2" s="62">
        <v>4</v>
      </c>
      <c r="DF2" s="62">
        <v>4</v>
      </c>
      <c r="DG2" s="62">
        <v>3</v>
      </c>
      <c r="DH2" s="62">
        <v>3</v>
      </c>
      <c r="DI2" s="62">
        <v>3</v>
      </c>
      <c r="DJ2" s="62">
        <v>3</v>
      </c>
      <c r="DK2" s="62" t="s">
        <v>38</v>
      </c>
      <c r="DL2" s="62" t="s">
        <v>38</v>
      </c>
      <c r="DM2" s="62" t="s">
        <v>38</v>
      </c>
      <c r="DN2" s="62" t="s">
        <v>38</v>
      </c>
      <c r="DO2" s="62" t="s">
        <v>38</v>
      </c>
      <c r="DP2" s="62" t="s">
        <v>38</v>
      </c>
      <c r="DQ2" s="62" t="s">
        <v>38</v>
      </c>
      <c r="DR2" s="62" t="s">
        <v>38</v>
      </c>
      <c r="DS2" s="62" t="s">
        <v>38</v>
      </c>
      <c r="DT2" s="32" t="s">
        <v>8</v>
      </c>
      <c r="DY2" s="76">
        <v>3</v>
      </c>
      <c r="DZ2" s="76">
        <v>4</v>
      </c>
      <c r="EA2" s="76">
        <v>4</v>
      </c>
      <c r="EB2" s="76">
        <v>3</v>
      </c>
      <c r="EC2" s="76">
        <v>3</v>
      </c>
      <c r="ED2" s="76">
        <v>4</v>
      </c>
      <c r="EE2" s="76">
        <v>3</v>
      </c>
      <c r="EF2" s="76">
        <v>3</v>
      </c>
      <c r="EG2" s="76">
        <v>4</v>
      </c>
      <c r="EH2" s="76">
        <v>4</v>
      </c>
      <c r="EI2" s="76">
        <v>3</v>
      </c>
      <c r="EJ2" s="76">
        <v>3</v>
      </c>
      <c r="EK2" s="76">
        <v>4</v>
      </c>
      <c r="EL2" s="76">
        <v>4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4</v>
      </c>
      <c r="ES2" s="76">
        <v>4</v>
      </c>
      <c r="ET2" s="76">
        <v>3</v>
      </c>
      <c r="EU2" s="76">
        <v>3</v>
      </c>
      <c r="EV2" s="76">
        <v>4</v>
      </c>
      <c r="EW2" s="76">
        <v>3</v>
      </c>
      <c r="EX2" s="76">
        <v>3</v>
      </c>
      <c r="EY2" s="76">
        <v>4</v>
      </c>
      <c r="EZ2" s="76">
        <v>4</v>
      </c>
      <c r="FA2" s="76">
        <v>3</v>
      </c>
      <c r="FB2" s="76">
        <v>3</v>
      </c>
      <c r="FC2" s="76">
        <v>4</v>
      </c>
      <c r="FD2" s="76">
        <v>4</v>
      </c>
      <c r="FE2" s="76">
        <v>3</v>
      </c>
      <c r="FF2" s="76">
        <v>3</v>
      </c>
      <c r="FG2" s="76">
        <v>3</v>
      </c>
      <c r="FH2" s="76">
        <v>3</v>
      </c>
      <c r="FI2" s="76">
        <v>3</v>
      </c>
      <c r="FJ2" s="76">
        <v>4</v>
      </c>
      <c r="FK2" s="76">
        <v>4</v>
      </c>
      <c r="FL2" s="76">
        <v>3</v>
      </c>
      <c r="FM2" s="76">
        <v>3</v>
      </c>
      <c r="FN2" s="76">
        <v>4</v>
      </c>
      <c r="FO2" s="76">
        <v>3</v>
      </c>
      <c r="FP2" s="76">
        <v>3</v>
      </c>
      <c r="FQ2" s="76">
        <v>4</v>
      </c>
      <c r="FR2" s="76">
        <v>4</v>
      </c>
      <c r="FS2" s="76">
        <v>3</v>
      </c>
      <c r="FT2" s="76">
        <v>3</v>
      </c>
      <c r="FU2" s="76">
        <v>4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3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295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0</v>
      </c>
      <c r="FJ3" s="76">
        <v>0</v>
      </c>
      <c r="FK3" s="76">
        <v>0</v>
      </c>
      <c r="FL3" s="76">
        <v>0</v>
      </c>
      <c r="FM3" s="76">
        <v>0</v>
      </c>
      <c r="FN3" s="76">
        <v>0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0</v>
      </c>
      <c r="FU3" s="76">
        <v>0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3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61</v>
      </c>
      <c r="CT4" s="62">
        <v>74</v>
      </c>
      <c r="CU4" s="62">
        <v>65</v>
      </c>
      <c r="CV4" s="62">
        <v>124</v>
      </c>
      <c r="CW4" s="62">
        <v>123</v>
      </c>
      <c r="CX4" s="62">
        <v>95</v>
      </c>
      <c r="CY4" s="62">
        <v>126</v>
      </c>
      <c r="CZ4" s="62">
        <v>110</v>
      </c>
      <c r="DA4" s="62">
        <v>53</v>
      </c>
      <c r="DB4" s="62">
        <v>84</v>
      </c>
      <c r="DC4" s="62">
        <v>80</v>
      </c>
      <c r="DD4" s="62">
        <v>99</v>
      </c>
      <c r="DE4" s="62">
        <v>74</v>
      </c>
      <c r="DF4" s="62">
        <v>73</v>
      </c>
      <c r="DG4" s="62">
        <v>112</v>
      </c>
      <c r="DH4" s="62">
        <v>43</v>
      </c>
      <c r="DI4" s="62">
        <v>118</v>
      </c>
      <c r="DJ4" s="62">
        <v>125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42</v>
      </c>
      <c r="DY4" s="76">
        <v>19</v>
      </c>
      <c r="DZ4" s="76">
        <v>25</v>
      </c>
      <c r="EA4" s="76">
        <v>22</v>
      </c>
      <c r="EB4" s="76">
        <v>40</v>
      </c>
      <c r="EC4" s="76">
        <v>41</v>
      </c>
      <c r="ED4" s="76">
        <v>29</v>
      </c>
      <c r="EE4" s="76">
        <v>41</v>
      </c>
      <c r="EF4" s="76">
        <v>33</v>
      </c>
      <c r="EG4" s="76">
        <v>21</v>
      </c>
      <c r="EH4" s="76">
        <v>21</v>
      </c>
      <c r="EI4" s="76">
        <v>26</v>
      </c>
      <c r="EJ4" s="76">
        <v>35</v>
      </c>
      <c r="EK4" s="76">
        <v>29</v>
      </c>
      <c r="EL4" s="76">
        <v>19</v>
      </c>
      <c r="EM4" s="76">
        <v>32</v>
      </c>
      <c r="EN4" s="76">
        <v>14</v>
      </c>
      <c r="EO4" s="76">
        <v>38</v>
      </c>
      <c r="EP4" s="76">
        <v>39</v>
      </c>
      <c r="EQ4" s="76">
        <v>20</v>
      </c>
      <c r="ER4" s="76">
        <v>26</v>
      </c>
      <c r="ES4" s="76">
        <v>20</v>
      </c>
      <c r="ET4" s="76">
        <v>43</v>
      </c>
      <c r="EU4" s="76">
        <v>48</v>
      </c>
      <c r="EV4" s="76">
        <v>32</v>
      </c>
      <c r="EW4" s="76">
        <v>46</v>
      </c>
      <c r="EX4" s="76">
        <v>39</v>
      </c>
      <c r="EY4" s="76">
        <v>21</v>
      </c>
      <c r="EZ4" s="76">
        <v>33</v>
      </c>
      <c r="FA4" s="76">
        <v>28</v>
      </c>
      <c r="FB4" s="76">
        <v>29</v>
      </c>
      <c r="FC4" s="76">
        <v>20</v>
      </c>
      <c r="FD4" s="76">
        <v>29</v>
      </c>
      <c r="FE4" s="76">
        <v>35</v>
      </c>
      <c r="FF4" s="76">
        <v>15</v>
      </c>
      <c r="FG4" s="76">
        <v>38</v>
      </c>
      <c r="FH4" s="76">
        <v>43</v>
      </c>
      <c r="FI4" s="76">
        <v>22</v>
      </c>
      <c r="FJ4" s="76">
        <v>23</v>
      </c>
      <c r="FK4" s="76">
        <v>23</v>
      </c>
      <c r="FL4" s="76">
        <v>41</v>
      </c>
      <c r="FM4" s="76">
        <v>34</v>
      </c>
      <c r="FN4" s="76">
        <v>34</v>
      </c>
      <c r="FO4" s="76">
        <v>39</v>
      </c>
      <c r="FP4" s="76">
        <v>38</v>
      </c>
      <c r="FQ4" s="76">
        <v>11</v>
      </c>
      <c r="FR4" s="76">
        <v>30</v>
      </c>
      <c r="FS4" s="76">
        <v>26</v>
      </c>
      <c r="FT4" s="76">
        <v>35</v>
      </c>
      <c r="FU4" s="76">
        <v>25</v>
      </c>
      <c r="FV4" s="76">
        <v>25</v>
      </c>
      <c r="FW4" s="76">
        <v>45</v>
      </c>
      <c r="FX4" s="76">
        <v>14</v>
      </c>
      <c r="FY4" s="76">
        <v>42</v>
      </c>
      <c r="FZ4" s="76">
        <v>43</v>
      </c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3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1</v>
      </c>
      <c r="DA5" s="62">
        <v>0</v>
      </c>
      <c r="DB5" s="62">
        <v>0</v>
      </c>
      <c r="DC5" s="62">
        <v>0</v>
      </c>
      <c r="DD5" s="62">
        <v>1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181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1</v>
      </c>
      <c r="EG5" s="76">
        <v>0</v>
      </c>
      <c r="EH5" s="76">
        <v>0</v>
      </c>
      <c r="EI5" s="76">
        <v>0</v>
      </c>
      <c r="EJ5" s="76">
        <v>1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3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182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3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1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183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1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3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4</v>
      </c>
      <c r="CT8" s="62">
        <v>24</v>
      </c>
      <c r="CU8" s="62">
        <v>8</v>
      </c>
      <c r="CV8" s="62">
        <v>10</v>
      </c>
      <c r="CW8" s="62">
        <v>38</v>
      </c>
      <c r="CX8" s="62">
        <v>19</v>
      </c>
      <c r="CY8" s="62">
        <v>42</v>
      </c>
      <c r="CZ8" s="62">
        <v>62</v>
      </c>
      <c r="DA8" s="62">
        <v>5</v>
      </c>
      <c r="DB8" s="62">
        <v>12</v>
      </c>
      <c r="DC8" s="62">
        <v>38</v>
      </c>
      <c r="DD8" s="62">
        <v>16</v>
      </c>
      <c r="DE8" s="62">
        <v>30</v>
      </c>
      <c r="DF8" s="62">
        <v>26</v>
      </c>
      <c r="DG8" s="62">
        <v>20</v>
      </c>
      <c r="DH8" s="62">
        <v>78</v>
      </c>
      <c r="DI8" s="62">
        <v>68</v>
      </c>
      <c r="DJ8" s="62">
        <v>16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43</v>
      </c>
      <c r="DY8" s="76">
        <v>2</v>
      </c>
      <c r="DZ8" s="76">
        <v>5</v>
      </c>
      <c r="EA8" s="76">
        <v>3</v>
      </c>
      <c r="EB8" s="76">
        <v>2</v>
      </c>
      <c r="EC8" s="76">
        <v>13</v>
      </c>
      <c r="ED8" s="76">
        <v>7</v>
      </c>
      <c r="EE8" s="76">
        <v>16</v>
      </c>
      <c r="EF8" s="76">
        <v>21</v>
      </c>
      <c r="EG8" s="76">
        <v>3</v>
      </c>
      <c r="EH8" s="76">
        <v>6</v>
      </c>
      <c r="EI8" s="76">
        <v>14</v>
      </c>
      <c r="EJ8" s="76">
        <v>5</v>
      </c>
      <c r="EK8" s="76">
        <v>9</v>
      </c>
      <c r="EL8" s="76">
        <v>13</v>
      </c>
      <c r="EM8" s="76">
        <v>8</v>
      </c>
      <c r="EN8" s="76">
        <v>31</v>
      </c>
      <c r="EO8" s="76">
        <v>23</v>
      </c>
      <c r="EP8" s="76">
        <v>9</v>
      </c>
      <c r="EQ8" s="76">
        <v>2</v>
      </c>
      <c r="ER8" s="76">
        <v>7</v>
      </c>
      <c r="ES8" s="76">
        <v>4</v>
      </c>
      <c r="ET8" s="76">
        <v>4</v>
      </c>
      <c r="EU8" s="76">
        <v>10</v>
      </c>
      <c r="EV8" s="76">
        <v>7</v>
      </c>
      <c r="EW8" s="76">
        <v>14</v>
      </c>
      <c r="EX8" s="76">
        <v>24</v>
      </c>
      <c r="EY8" s="76">
        <v>2</v>
      </c>
      <c r="EZ8" s="76">
        <v>4</v>
      </c>
      <c r="FA8" s="76">
        <v>14</v>
      </c>
      <c r="FB8" s="76">
        <v>7</v>
      </c>
      <c r="FC8" s="76">
        <v>12</v>
      </c>
      <c r="FD8" s="76">
        <v>8</v>
      </c>
      <c r="FE8" s="76">
        <v>6</v>
      </c>
      <c r="FF8" s="76">
        <v>27</v>
      </c>
      <c r="FG8" s="76">
        <v>25</v>
      </c>
      <c r="FH8" s="76">
        <v>4</v>
      </c>
      <c r="FI8" s="76">
        <v>0</v>
      </c>
      <c r="FJ8" s="76">
        <v>12</v>
      </c>
      <c r="FK8" s="76">
        <v>1</v>
      </c>
      <c r="FL8" s="76">
        <v>4</v>
      </c>
      <c r="FM8" s="76">
        <v>15</v>
      </c>
      <c r="FN8" s="76">
        <v>5</v>
      </c>
      <c r="FO8" s="76">
        <v>12</v>
      </c>
      <c r="FP8" s="76">
        <v>17</v>
      </c>
      <c r="FQ8" s="76">
        <v>0</v>
      </c>
      <c r="FR8" s="76">
        <v>2</v>
      </c>
      <c r="FS8" s="76">
        <v>10</v>
      </c>
      <c r="FT8" s="76">
        <v>4</v>
      </c>
      <c r="FU8" s="76">
        <v>9</v>
      </c>
      <c r="FV8" s="76">
        <v>5</v>
      </c>
      <c r="FW8" s="76">
        <v>6</v>
      </c>
      <c r="FX8" s="76">
        <v>20</v>
      </c>
      <c r="FY8" s="76">
        <v>20</v>
      </c>
      <c r="FZ8" s="76">
        <v>3</v>
      </c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3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1</v>
      </c>
      <c r="DA9" s="62">
        <v>0</v>
      </c>
      <c r="DB9" s="62">
        <v>1</v>
      </c>
      <c r="DC9" s="62">
        <v>0</v>
      </c>
      <c r="DD9" s="62">
        <v>1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44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1</v>
      </c>
      <c r="EG9" s="76">
        <v>0</v>
      </c>
      <c r="EH9" s="76">
        <v>1</v>
      </c>
      <c r="EI9" s="76">
        <v>0</v>
      </c>
      <c r="EJ9" s="76">
        <v>1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3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93</v>
      </c>
      <c r="CT10" s="62">
        <v>67</v>
      </c>
      <c r="CU10" s="62">
        <v>80</v>
      </c>
      <c r="CV10" s="62">
        <v>57</v>
      </c>
      <c r="CW10" s="62">
        <v>43</v>
      </c>
      <c r="CX10" s="62">
        <v>55</v>
      </c>
      <c r="CY10" s="62">
        <v>34</v>
      </c>
      <c r="CZ10" s="62">
        <v>32</v>
      </c>
      <c r="DA10" s="62">
        <v>84</v>
      </c>
      <c r="DB10" s="62">
        <v>68</v>
      </c>
      <c r="DC10" s="62">
        <v>67</v>
      </c>
      <c r="DD10" s="62">
        <v>60</v>
      </c>
      <c r="DE10" s="62">
        <v>65</v>
      </c>
      <c r="DF10" s="62">
        <v>61</v>
      </c>
      <c r="DG10" s="62">
        <v>57</v>
      </c>
      <c r="DH10" s="62">
        <v>73</v>
      </c>
      <c r="DI10" s="62">
        <v>19</v>
      </c>
      <c r="DJ10" s="62">
        <v>50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45</v>
      </c>
      <c r="DY10" s="76">
        <v>34</v>
      </c>
      <c r="DZ10" s="76">
        <v>26</v>
      </c>
      <c r="EA10" s="76">
        <v>26</v>
      </c>
      <c r="EB10" s="76">
        <v>23</v>
      </c>
      <c r="EC10" s="76">
        <v>16</v>
      </c>
      <c r="ED10" s="76">
        <v>20</v>
      </c>
      <c r="EE10" s="76">
        <v>10</v>
      </c>
      <c r="EF10" s="76">
        <v>12</v>
      </c>
      <c r="EG10" s="76">
        <v>24</v>
      </c>
      <c r="EH10" s="76">
        <v>24</v>
      </c>
      <c r="EI10" s="76">
        <v>25</v>
      </c>
      <c r="EJ10" s="76">
        <v>22</v>
      </c>
      <c r="EK10" s="76">
        <v>22</v>
      </c>
      <c r="EL10" s="76">
        <v>21</v>
      </c>
      <c r="EM10" s="76">
        <v>23</v>
      </c>
      <c r="EN10" s="76">
        <v>22</v>
      </c>
      <c r="EO10" s="76">
        <v>8</v>
      </c>
      <c r="EP10" s="76">
        <v>16</v>
      </c>
      <c r="EQ10" s="76">
        <v>32</v>
      </c>
      <c r="ER10" s="76">
        <v>24</v>
      </c>
      <c r="ES10" s="76">
        <v>30</v>
      </c>
      <c r="ET10" s="76">
        <v>17</v>
      </c>
      <c r="EU10" s="76">
        <v>10</v>
      </c>
      <c r="EV10" s="76">
        <v>18</v>
      </c>
      <c r="EW10" s="76">
        <v>10</v>
      </c>
      <c r="EX10" s="76">
        <v>7</v>
      </c>
      <c r="EY10" s="76">
        <v>30</v>
      </c>
      <c r="EZ10" s="76">
        <v>23</v>
      </c>
      <c r="FA10" s="76">
        <v>18</v>
      </c>
      <c r="FB10" s="76">
        <v>19</v>
      </c>
      <c r="FC10" s="76">
        <v>27</v>
      </c>
      <c r="FD10" s="76">
        <v>23</v>
      </c>
      <c r="FE10" s="76">
        <v>23</v>
      </c>
      <c r="FF10" s="76">
        <v>22</v>
      </c>
      <c r="FG10" s="76">
        <v>6</v>
      </c>
      <c r="FH10" s="76">
        <v>17</v>
      </c>
      <c r="FI10" s="76">
        <v>27</v>
      </c>
      <c r="FJ10" s="76">
        <v>17</v>
      </c>
      <c r="FK10" s="76">
        <v>24</v>
      </c>
      <c r="FL10" s="76">
        <v>17</v>
      </c>
      <c r="FM10" s="76">
        <v>17</v>
      </c>
      <c r="FN10" s="76">
        <v>17</v>
      </c>
      <c r="FO10" s="76">
        <v>14</v>
      </c>
      <c r="FP10" s="76">
        <v>13</v>
      </c>
      <c r="FQ10" s="76">
        <v>30</v>
      </c>
      <c r="FR10" s="76">
        <v>21</v>
      </c>
      <c r="FS10" s="76">
        <v>24</v>
      </c>
      <c r="FT10" s="76">
        <v>19</v>
      </c>
      <c r="FU10" s="76">
        <v>16</v>
      </c>
      <c r="FV10" s="76">
        <v>17</v>
      </c>
      <c r="FW10" s="76">
        <v>11</v>
      </c>
      <c r="FX10" s="76">
        <v>29</v>
      </c>
      <c r="FY10" s="76">
        <v>5</v>
      </c>
      <c r="FZ10" s="76">
        <v>17</v>
      </c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3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50</v>
      </c>
      <c r="CT11" s="62">
        <v>43</v>
      </c>
      <c r="CU11" s="62">
        <v>55</v>
      </c>
      <c r="CV11" s="62">
        <v>17</v>
      </c>
      <c r="CW11" s="62">
        <v>4</v>
      </c>
      <c r="CX11" s="62">
        <v>39</v>
      </c>
      <c r="CY11" s="62">
        <v>6</v>
      </c>
      <c r="CZ11" s="62">
        <v>3</v>
      </c>
      <c r="DA11" s="62">
        <v>66</v>
      </c>
      <c r="DB11" s="62">
        <v>43</v>
      </c>
      <c r="DC11" s="62">
        <v>23</v>
      </c>
      <c r="DD11" s="62">
        <v>32</v>
      </c>
      <c r="DE11" s="62">
        <v>39</v>
      </c>
      <c r="DF11" s="62">
        <v>48</v>
      </c>
      <c r="DG11" s="62">
        <v>19</v>
      </c>
      <c r="DH11" s="62">
        <v>14</v>
      </c>
      <c r="DI11" s="62">
        <v>3</v>
      </c>
      <c r="DJ11" s="62">
        <v>17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46</v>
      </c>
      <c r="DY11" s="76">
        <v>15</v>
      </c>
      <c r="DZ11" s="76">
        <v>14</v>
      </c>
      <c r="EA11" s="76">
        <v>19</v>
      </c>
      <c r="EB11" s="76">
        <v>5</v>
      </c>
      <c r="EC11" s="76">
        <v>0</v>
      </c>
      <c r="ED11" s="76">
        <v>14</v>
      </c>
      <c r="EE11" s="76">
        <v>3</v>
      </c>
      <c r="EF11" s="76">
        <v>3</v>
      </c>
      <c r="EG11" s="76">
        <v>22</v>
      </c>
      <c r="EH11" s="76">
        <v>18</v>
      </c>
      <c r="EI11" s="76">
        <v>5</v>
      </c>
      <c r="EJ11" s="76">
        <v>7</v>
      </c>
      <c r="EK11" s="76">
        <v>10</v>
      </c>
      <c r="EL11" s="76">
        <v>17</v>
      </c>
      <c r="EM11" s="76">
        <v>7</v>
      </c>
      <c r="EN11" s="76">
        <v>3</v>
      </c>
      <c r="EO11" s="76">
        <v>1</v>
      </c>
      <c r="EP11" s="76">
        <v>6</v>
      </c>
      <c r="EQ11" s="76">
        <v>16</v>
      </c>
      <c r="ER11" s="76">
        <v>13</v>
      </c>
      <c r="ES11" s="76">
        <v>16</v>
      </c>
      <c r="ET11" s="76">
        <v>6</v>
      </c>
      <c r="EU11" s="76">
        <v>2</v>
      </c>
      <c r="EV11" s="76">
        <v>13</v>
      </c>
      <c r="EW11" s="76">
        <v>0</v>
      </c>
      <c r="EX11" s="76">
        <v>0</v>
      </c>
      <c r="EY11" s="76">
        <v>17</v>
      </c>
      <c r="EZ11" s="76">
        <v>10</v>
      </c>
      <c r="FA11" s="76">
        <v>10</v>
      </c>
      <c r="FB11" s="76">
        <v>15</v>
      </c>
      <c r="FC11" s="76">
        <v>11</v>
      </c>
      <c r="FD11" s="76">
        <v>10</v>
      </c>
      <c r="FE11" s="76">
        <v>6</v>
      </c>
      <c r="FF11" s="76">
        <v>6</v>
      </c>
      <c r="FG11" s="76">
        <v>1</v>
      </c>
      <c r="FH11" s="76">
        <v>6</v>
      </c>
      <c r="FI11" s="76">
        <v>19</v>
      </c>
      <c r="FJ11" s="76">
        <v>16</v>
      </c>
      <c r="FK11" s="76">
        <v>20</v>
      </c>
      <c r="FL11" s="76">
        <v>6</v>
      </c>
      <c r="FM11" s="76">
        <v>2</v>
      </c>
      <c r="FN11" s="76">
        <v>12</v>
      </c>
      <c r="FO11" s="76">
        <v>3</v>
      </c>
      <c r="FP11" s="76">
        <v>0</v>
      </c>
      <c r="FQ11" s="76">
        <v>27</v>
      </c>
      <c r="FR11" s="76">
        <v>15</v>
      </c>
      <c r="FS11" s="76">
        <v>8</v>
      </c>
      <c r="FT11" s="76">
        <v>10</v>
      </c>
      <c r="FU11" s="76">
        <v>18</v>
      </c>
      <c r="FV11" s="76">
        <v>21</v>
      </c>
      <c r="FW11" s="76">
        <v>6</v>
      </c>
      <c r="FX11" s="76">
        <v>5</v>
      </c>
      <c r="FY11" s="76">
        <v>1</v>
      </c>
      <c r="FZ11" s="76">
        <v>5</v>
      </c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3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37</v>
      </c>
      <c r="CT12" s="62">
        <v>36</v>
      </c>
      <c r="CU12" s="62">
        <v>40</v>
      </c>
      <c r="CV12" s="62">
        <v>14</v>
      </c>
      <c r="CW12" s="62">
        <v>4</v>
      </c>
      <c r="CX12" s="62">
        <v>27</v>
      </c>
      <c r="CY12" s="62">
        <v>5</v>
      </c>
      <c r="CZ12" s="62">
        <v>3</v>
      </c>
      <c r="DA12" s="62">
        <v>48</v>
      </c>
      <c r="DB12" s="62">
        <v>31</v>
      </c>
      <c r="DC12" s="62">
        <v>18</v>
      </c>
      <c r="DD12" s="62">
        <v>30</v>
      </c>
      <c r="DE12" s="62">
        <v>28</v>
      </c>
      <c r="DF12" s="62">
        <v>37</v>
      </c>
      <c r="DG12" s="62">
        <v>15</v>
      </c>
      <c r="DH12" s="62">
        <v>8</v>
      </c>
      <c r="DI12" s="62">
        <v>2</v>
      </c>
      <c r="DJ12" s="62">
        <v>13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86</v>
      </c>
      <c r="DY12" s="76">
        <v>11</v>
      </c>
      <c r="DZ12" s="76">
        <v>10</v>
      </c>
      <c r="EA12" s="76">
        <v>13</v>
      </c>
      <c r="EB12" s="76">
        <v>3</v>
      </c>
      <c r="EC12" s="76">
        <v>0</v>
      </c>
      <c r="ED12" s="76">
        <v>10</v>
      </c>
      <c r="EE12" s="76">
        <v>3</v>
      </c>
      <c r="EF12" s="76">
        <v>3</v>
      </c>
      <c r="EG12" s="76">
        <v>16</v>
      </c>
      <c r="EH12" s="76">
        <v>14</v>
      </c>
      <c r="EI12" s="76">
        <v>4</v>
      </c>
      <c r="EJ12" s="76">
        <v>7</v>
      </c>
      <c r="EK12" s="76">
        <v>8</v>
      </c>
      <c r="EL12" s="76">
        <v>15</v>
      </c>
      <c r="EM12" s="76">
        <v>6</v>
      </c>
      <c r="EN12" s="76">
        <v>1</v>
      </c>
      <c r="EO12" s="76">
        <v>0</v>
      </c>
      <c r="EP12" s="76">
        <v>4</v>
      </c>
      <c r="EQ12" s="76">
        <v>12</v>
      </c>
      <c r="ER12" s="76">
        <v>13</v>
      </c>
      <c r="ES12" s="76">
        <v>10</v>
      </c>
      <c r="ET12" s="76">
        <v>6</v>
      </c>
      <c r="EU12" s="76">
        <v>2</v>
      </c>
      <c r="EV12" s="76">
        <v>9</v>
      </c>
      <c r="EW12" s="76">
        <v>0</v>
      </c>
      <c r="EX12" s="76">
        <v>0</v>
      </c>
      <c r="EY12" s="76">
        <v>12</v>
      </c>
      <c r="EZ12" s="76">
        <v>6</v>
      </c>
      <c r="FA12" s="76">
        <v>7</v>
      </c>
      <c r="FB12" s="76">
        <v>14</v>
      </c>
      <c r="FC12" s="76">
        <v>9</v>
      </c>
      <c r="FD12" s="76">
        <v>7</v>
      </c>
      <c r="FE12" s="76">
        <v>5</v>
      </c>
      <c r="FF12" s="76">
        <v>4</v>
      </c>
      <c r="FG12" s="76">
        <v>1</v>
      </c>
      <c r="FH12" s="76">
        <v>6</v>
      </c>
      <c r="FI12" s="76">
        <v>14</v>
      </c>
      <c r="FJ12" s="76">
        <v>13</v>
      </c>
      <c r="FK12" s="76">
        <v>17</v>
      </c>
      <c r="FL12" s="76">
        <v>5</v>
      </c>
      <c r="FM12" s="76">
        <v>2</v>
      </c>
      <c r="FN12" s="76">
        <v>8</v>
      </c>
      <c r="FO12" s="76">
        <v>2</v>
      </c>
      <c r="FP12" s="76">
        <v>0</v>
      </c>
      <c r="FQ12" s="76">
        <v>20</v>
      </c>
      <c r="FR12" s="76">
        <v>11</v>
      </c>
      <c r="FS12" s="76">
        <v>7</v>
      </c>
      <c r="FT12" s="76">
        <v>9</v>
      </c>
      <c r="FU12" s="76">
        <v>11</v>
      </c>
      <c r="FV12" s="76">
        <v>15</v>
      </c>
      <c r="FW12" s="76">
        <v>4</v>
      </c>
      <c r="FX12" s="76">
        <v>3</v>
      </c>
      <c r="FY12" s="76">
        <v>1</v>
      </c>
      <c r="FZ12" s="76">
        <v>3</v>
      </c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3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12</v>
      </c>
      <c r="CT13" s="62">
        <v>7</v>
      </c>
      <c r="CU13" s="62">
        <v>13</v>
      </c>
      <c r="CV13" s="62">
        <v>3</v>
      </c>
      <c r="CW13" s="62">
        <v>0</v>
      </c>
      <c r="CX13" s="62">
        <v>11</v>
      </c>
      <c r="CY13" s="62">
        <v>1</v>
      </c>
      <c r="CZ13" s="62">
        <v>0</v>
      </c>
      <c r="DA13" s="62">
        <v>10</v>
      </c>
      <c r="DB13" s="62">
        <v>6</v>
      </c>
      <c r="DC13" s="62">
        <v>4</v>
      </c>
      <c r="DD13" s="62">
        <v>2</v>
      </c>
      <c r="DE13" s="62">
        <v>8</v>
      </c>
      <c r="DF13" s="62">
        <v>8</v>
      </c>
      <c r="DG13" s="62">
        <v>4</v>
      </c>
      <c r="DH13" s="62">
        <v>5</v>
      </c>
      <c r="DI13" s="62">
        <v>1</v>
      </c>
      <c r="DJ13" s="62">
        <v>3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87</v>
      </c>
      <c r="DY13" s="76">
        <v>4</v>
      </c>
      <c r="DZ13" s="76">
        <v>4</v>
      </c>
      <c r="EA13" s="76">
        <v>5</v>
      </c>
      <c r="EB13" s="76">
        <v>2</v>
      </c>
      <c r="EC13" s="76">
        <v>0</v>
      </c>
      <c r="ED13" s="76">
        <v>4</v>
      </c>
      <c r="EE13" s="76">
        <v>0</v>
      </c>
      <c r="EF13" s="76">
        <v>0</v>
      </c>
      <c r="EG13" s="76">
        <v>3</v>
      </c>
      <c r="EH13" s="76">
        <v>2</v>
      </c>
      <c r="EI13" s="76">
        <v>1</v>
      </c>
      <c r="EJ13" s="76">
        <v>0</v>
      </c>
      <c r="EK13" s="76">
        <v>2</v>
      </c>
      <c r="EL13" s="76">
        <v>0</v>
      </c>
      <c r="EM13" s="76">
        <v>1</v>
      </c>
      <c r="EN13" s="76">
        <v>2</v>
      </c>
      <c r="EO13" s="76">
        <v>1</v>
      </c>
      <c r="EP13" s="76">
        <v>2</v>
      </c>
      <c r="EQ13" s="76">
        <v>4</v>
      </c>
      <c r="ER13" s="76">
        <v>0</v>
      </c>
      <c r="ES13" s="76">
        <v>6</v>
      </c>
      <c r="ET13" s="76">
        <v>0</v>
      </c>
      <c r="EU13" s="76">
        <v>0</v>
      </c>
      <c r="EV13" s="76">
        <v>3</v>
      </c>
      <c r="EW13" s="76">
        <v>0</v>
      </c>
      <c r="EX13" s="76">
        <v>0</v>
      </c>
      <c r="EY13" s="76">
        <v>3</v>
      </c>
      <c r="EZ13" s="76">
        <v>2</v>
      </c>
      <c r="FA13" s="76">
        <v>2</v>
      </c>
      <c r="FB13" s="76">
        <v>1</v>
      </c>
      <c r="FC13" s="76">
        <v>1</v>
      </c>
      <c r="FD13" s="76">
        <v>3</v>
      </c>
      <c r="FE13" s="76">
        <v>1</v>
      </c>
      <c r="FF13" s="76">
        <v>2</v>
      </c>
      <c r="FG13" s="76">
        <v>0</v>
      </c>
      <c r="FH13" s="76">
        <v>0</v>
      </c>
      <c r="FI13" s="76">
        <v>4</v>
      </c>
      <c r="FJ13" s="76">
        <v>3</v>
      </c>
      <c r="FK13" s="76">
        <v>2</v>
      </c>
      <c r="FL13" s="76">
        <v>1</v>
      </c>
      <c r="FM13" s="76">
        <v>0</v>
      </c>
      <c r="FN13" s="76">
        <v>4</v>
      </c>
      <c r="FO13" s="76">
        <v>1</v>
      </c>
      <c r="FP13" s="76">
        <v>0</v>
      </c>
      <c r="FQ13" s="76">
        <v>4</v>
      </c>
      <c r="FR13" s="76">
        <v>2</v>
      </c>
      <c r="FS13" s="76">
        <v>1</v>
      </c>
      <c r="FT13" s="76">
        <v>1</v>
      </c>
      <c r="FU13" s="76">
        <v>5</v>
      </c>
      <c r="FV13" s="76">
        <v>5</v>
      </c>
      <c r="FW13" s="76">
        <v>2</v>
      </c>
      <c r="FX13" s="76">
        <v>1</v>
      </c>
      <c r="FY13" s="76">
        <v>0</v>
      </c>
      <c r="FZ13" s="76">
        <v>1</v>
      </c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3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5</v>
      </c>
      <c r="CT14" s="62">
        <v>5</v>
      </c>
      <c r="CU14" s="62">
        <v>6</v>
      </c>
      <c r="CV14" s="62">
        <v>1</v>
      </c>
      <c r="CW14" s="62">
        <v>0</v>
      </c>
      <c r="CX14" s="62">
        <v>5</v>
      </c>
      <c r="CY14" s="62">
        <v>1</v>
      </c>
      <c r="CZ14" s="62">
        <v>0</v>
      </c>
      <c r="DA14" s="62">
        <v>5</v>
      </c>
      <c r="DB14" s="62">
        <v>3</v>
      </c>
      <c r="DC14" s="62">
        <v>1</v>
      </c>
      <c r="DD14" s="62">
        <v>2</v>
      </c>
      <c r="DE14" s="62">
        <v>2</v>
      </c>
      <c r="DF14" s="62">
        <v>7</v>
      </c>
      <c r="DG14" s="62">
        <v>0</v>
      </c>
      <c r="DH14" s="62">
        <v>2</v>
      </c>
      <c r="DI14" s="62">
        <v>1</v>
      </c>
      <c r="DJ14" s="62">
        <v>2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441</v>
      </c>
      <c r="DY14" s="76">
        <v>3</v>
      </c>
      <c r="DZ14" s="76">
        <v>2</v>
      </c>
      <c r="EA14" s="76">
        <v>3</v>
      </c>
      <c r="EB14" s="76">
        <v>1</v>
      </c>
      <c r="EC14" s="76">
        <v>0</v>
      </c>
      <c r="ED14" s="76">
        <v>2</v>
      </c>
      <c r="EE14" s="76">
        <v>0</v>
      </c>
      <c r="EF14" s="76">
        <v>0</v>
      </c>
      <c r="EG14" s="76">
        <v>2</v>
      </c>
      <c r="EH14" s="76">
        <v>1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1</v>
      </c>
      <c r="EP14" s="76">
        <v>1</v>
      </c>
      <c r="EQ14" s="76">
        <v>1</v>
      </c>
      <c r="ER14" s="76">
        <v>0</v>
      </c>
      <c r="ES14" s="76">
        <v>2</v>
      </c>
      <c r="ET14" s="76">
        <v>0</v>
      </c>
      <c r="EU14" s="76">
        <v>0</v>
      </c>
      <c r="EV14" s="76">
        <v>1</v>
      </c>
      <c r="EW14" s="76">
        <v>0</v>
      </c>
      <c r="EX14" s="76">
        <v>0</v>
      </c>
      <c r="EY14" s="76">
        <v>1</v>
      </c>
      <c r="EZ14" s="76">
        <v>2</v>
      </c>
      <c r="FA14" s="76">
        <v>0</v>
      </c>
      <c r="FB14" s="76">
        <v>1</v>
      </c>
      <c r="FC14" s="76">
        <v>0</v>
      </c>
      <c r="FD14" s="76">
        <v>3</v>
      </c>
      <c r="FE14" s="76">
        <v>0</v>
      </c>
      <c r="FF14" s="76">
        <v>1</v>
      </c>
      <c r="FG14" s="76">
        <v>0</v>
      </c>
      <c r="FH14" s="76">
        <v>0</v>
      </c>
      <c r="FI14" s="76">
        <v>1</v>
      </c>
      <c r="FJ14" s="76">
        <v>3</v>
      </c>
      <c r="FK14" s="76">
        <v>1</v>
      </c>
      <c r="FL14" s="76">
        <v>0</v>
      </c>
      <c r="FM14" s="76">
        <v>0</v>
      </c>
      <c r="FN14" s="76">
        <v>2</v>
      </c>
      <c r="FO14" s="76">
        <v>1</v>
      </c>
      <c r="FP14" s="76">
        <v>0</v>
      </c>
      <c r="FQ14" s="76">
        <v>2</v>
      </c>
      <c r="FR14" s="76">
        <v>0</v>
      </c>
      <c r="FS14" s="76">
        <v>1</v>
      </c>
      <c r="FT14" s="76">
        <v>1</v>
      </c>
      <c r="FU14" s="76">
        <v>2</v>
      </c>
      <c r="FV14" s="76">
        <v>4</v>
      </c>
      <c r="FW14" s="76">
        <v>0</v>
      </c>
      <c r="FX14" s="76">
        <v>1</v>
      </c>
      <c r="FY14" s="76">
        <v>0</v>
      </c>
      <c r="FZ14" s="76">
        <v>1</v>
      </c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3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1</v>
      </c>
      <c r="CT15" s="62">
        <v>0</v>
      </c>
      <c r="CU15" s="62">
        <v>1</v>
      </c>
      <c r="CV15" s="62">
        <v>2</v>
      </c>
      <c r="CW15" s="62">
        <v>0</v>
      </c>
      <c r="CX15" s="62">
        <v>1</v>
      </c>
      <c r="CY15" s="62">
        <v>0</v>
      </c>
      <c r="CZ15" s="62">
        <v>0</v>
      </c>
      <c r="DA15" s="62">
        <v>3</v>
      </c>
      <c r="DB15" s="62">
        <v>2</v>
      </c>
      <c r="DC15" s="62">
        <v>0</v>
      </c>
      <c r="DD15" s="62">
        <v>0</v>
      </c>
      <c r="DE15" s="62">
        <v>1</v>
      </c>
      <c r="DF15" s="62">
        <v>0</v>
      </c>
      <c r="DG15" s="62">
        <v>2</v>
      </c>
      <c r="DH15" s="62">
        <v>1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482</v>
      </c>
      <c r="DY15" s="76">
        <v>0</v>
      </c>
      <c r="DZ15" s="76">
        <v>0</v>
      </c>
      <c r="EA15" s="76">
        <v>0</v>
      </c>
      <c r="EB15" s="76">
        <v>1</v>
      </c>
      <c r="EC15" s="76">
        <v>0</v>
      </c>
      <c r="ED15" s="76">
        <v>1</v>
      </c>
      <c r="EE15" s="76">
        <v>0</v>
      </c>
      <c r="EF15" s="76">
        <v>0</v>
      </c>
      <c r="EG15" s="76">
        <v>1</v>
      </c>
      <c r="EH15" s="76">
        <v>1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0</v>
      </c>
      <c r="EQ15" s="76">
        <v>0</v>
      </c>
      <c r="ER15" s="76">
        <v>0</v>
      </c>
      <c r="ES15" s="76">
        <v>1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2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1</v>
      </c>
      <c r="FF15" s="76">
        <v>0</v>
      </c>
      <c r="FG15" s="76">
        <v>0</v>
      </c>
      <c r="FH15" s="76">
        <v>0</v>
      </c>
      <c r="FI15" s="76">
        <v>1</v>
      </c>
      <c r="FJ15" s="76">
        <v>0</v>
      </c>
      <c r="FK15" s="76">
        <v>0</v>
      </c>
      <c r="FL15" s="76">
        <v>1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1</v>
      </c>
      <c r="FS15" s="76">
        <v>0</v>
      </c>
      <c r="FT15" s="76">
        <v>0</v>
      </c>
      <c r="FU15" s="76">
        <v>1</v>
      </c>
      <c r="FV15" s="76">
        <v>0</v>
      </c>
      <c r="FW15" s="76">
        <v>1</v>
      </c>
      <c r="FX15" s="76">
        <v>0</v>
      </c>
      <c r="FY15" s="76">
        <v>0</v>
      </c>
      <c r="FZ15" s="76">
        <v>0</v>
      </c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3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2</v>
      </c>
      <c r="CV16" s="62">
        <v>0</v>
      </c>
      <c r="CW16" s="62">
        <v>0</v>
      </c>
      <c r="CX16" s="62">
        <v>1</v>
      </c>
      <c r="CY16" s="62">
        <v>0</v>
      </c>
      <c r="CZ16" s="62">
        <v>0</v>
      </c>
      <c r="DA16" s="62">
        <v>8</v>
      </c>
      <c r="DB16" s="62">
        <v>6</v>
      </c>
      <c r="DC16" s="62">
        <v>1</v>
      </c>
      <c r="DD16" s="62">
        <v>0</v>
      </c>
      <c r="DE16" s="62">
        <v>3</v>
      </c>
      <c r="DF16" s="62">
        <v>3</v>
      </c>
      <c r="DG16" s="62">
        <v>0</v>
      </c>
      <c r="DH16" s="62">
        <v>1</v>
      </c>
      <c r="DI16" s="62">
        <v>0</v>
      </c>
      <c r="DJ16" s="62">
        <v>1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88</v>
      </c>
      <c r="DY16" s="76">
        <v>0</v>
      </c>
      <c r="DZ16" s="76">
        <v>0</v>
      </c>
      <c r="EA16" s="76">
        <v>1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3</v>
      </c>
      <c r="EH16" s="76">
        <v>2</v>
      </c>
      <c r="EI16" s="76">
        <v>0</v>
      </c>
      <c r="EJ16" s="76">
        <v>0</v>
      </c>
      <c r="EK16" s="76">
        <v>0</v>
      </c>
      <c r="EL16" s="76">
        <v>2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1</v>
      </c>
      <c r="EW16" s="76">
        <v>0</v>
      </c>
      <c r="EX16" s="76">
        <v>0</v>
      </c>
      <c r="EY16" s="76">
        <v>2</v>
      </c>
      <c r="EZ16" s="76">
        <v>2</v>
      </c>
      <c r="FA16" s="76">
        <v>1</v>
      </c>
      <c r="FB16" s="76">
        <v>0</v>
      </c>
      <c r="FC16" s="76">
        <v>1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1</v>
      </c>
      <c r="FJ16" s="76">
        <v>0</v>
      </c>
      <c r="FK16" s="76">
        <v>1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3</v>
      </c>
      <c r="FR16" s="76">
        <v>2</v>
      </c>
      <c r="FS16" s="76">
        <v>0</v>
      </c>
      <c r="FT16" s="76">
        <v>0</v>
      </c>
      <c r="FU16" s="76">
        <v>2</v>
      </c>
      <c r="FV16" s="76">
        <v>1</v>
      </c>
      <c r="FW16" s="76">
        <v>0</v>
      </c>
      <c r="FX16" s="76">
        <v>1</v>
      </c>
      <c r="FY16" s="76">
        <v>0</v>
      </c>
      <c r="FZ16" s="76">
        <v>1</v>
      </c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3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2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4</v>
      </c>
      <c r="DB17" s="62">
        <v>2</v>
      </c>
      <c r="DC17" s="62">
        <v>0</v>
      </c>
      <c r="DD17" s="62">
        <v>0</v>
      </c>
      <c r="DE17" s="62">
        <v>1</v>
      </c>
      <c r="DF17" s="62">
        <v>1</v>
      </c>
      <c r="DG17" s="62">
        <v>0</v>
      </c>
      <c r="DH17" s="62">
        <v>1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450</v>
      </c>
      <c r="DY17" s="76">
        <v>0</v>
      </c>
      <c r="DZ17" s="76">
        <v>0</v>
      </c>
      <c r="EA17" s="76">
        <v>1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1</v>
      </c>
      <c r="EH17" s="76">
        <v>0</v>
      </c>
      <c r="EI17" s="76">
        <v>0</v>
      </c>
      <c r="EJ17" s="76">
        <v>0</v>
      </c>
      <c r="EK17" s="76">
        <v>0</v>
      </c>
      <c r="EL17" s="76">
        <v>1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1</v>
      </c>
      <c r="EZ17" s="76">
        <v>1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1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2</v>
      </c>
      <c r="FR17" s="76">
        <v>1</v>
      </c>
      <c r="FS17" s="76">
        <v>0</v>
      </c>
      <c r="FT17" s="76">
        <v>0</v>
      </c>
      <c r="FU17" s="76">
        <v>1</v>
      </c>
      <c r="FV17" s="76">
        <v>0</v>
      </c>
      <c r="FW17" s="76">
        <v>0</v>
      </c>
      <c r="FX17" s="76">
        <v>1</v>
      </c>
      <c r="FY17" s="76">
        <v>0</v>
      </c>
      <c r="FZ17" s="76">
        <v>0</v>
      </c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3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1</v>
      </c>
      <c r="CY18" s="62">
        <v>0</v>
      </c>
      <c r="CZ18" s="62">
        <v>0</v>
      </c>
      <c r="DA18" s="62">
        <v>2</v>
      </c>
      <c r="DB18" s="62">
        <v>1</v>
      </c>
      <c r="DC18" s="62">
        <v>1</v>
      </c>
      <c r="DD18" s="62">
        <v>0</v>
      </c>
      <c r="DE18" s="62">
        <v>2</v>
      </c>
      <c r="DF18" s="62">
        <v>2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492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1</v>
      </c>
      <c r="EH18" s="76">
        <v>1</v>
      </c>
      <c r="EI18" s="76">
        <v>0</v>
      </c>
      <c r="EJ18" s="76">
        <v>0</v>
      </c>
      <c r="EK18" s="76">
        <v>0</v>
      </c>
      <c r="EL18" s="76">
        <v>1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1</v>
      </c>
      <c r="EW18" s="76">
        <v>0</v>
      </c>
      <c r="EX18" s="76">
        <v>0</v>
      </c>
      <c r="EY18" s="76">
        <v>1</v>
      </c>
      <c r="EZ18" s="76">
        <v>0</v>
      </c>
      <c r="FA18" s="76">
        <v>1</v>
      </c>
      <c r="FB18" s="76">
        <v>0</v>
      </c>
      <c r="FC18" s="76">
        <v>1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1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1</v>
      </c>
      <c r="FV18" s="76">
        <v>1</v>
      </c>
      <c r="FW18" s="76">
        <v>0</v>
      </c>
      <c r="FX18" s="76">
        <v>0</v>
      </c>
      <c r="FY18" s="76">
        <v>0</v>
      </c>
      <c r="FZ18" s="76">
        <v>0</v>
      </c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3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61</v>
      </c>
      <c r="CT19" s="62">
        <v>68</v>
      </c>
      <c r="CU19" s="62">
        <v>65</v>
      </c>
      <c r="CV19" s="62">
        <v>119</v>
      </c>
      <c r="CW19" s="62">
        <v>115</v>
      </c>
      <c r="CX19" s="62">
        <v>94</v>
      </c>
      <c r="CY19" s="62">
        <v>117</v>
      </c>
      <c r="CZ19" s="62">
        <v>98</v>
      </c>
      <c r="DA19" s="62">
        <v>52</v>
      </c>
      <c r="DB19" s="62">
        <v>80</v>
      </c>
      <c r="DC19" s="62">
        <v>74</v>
      </c>
      <c r="DD19" s="62">
        <v>96</v>
      </c>
      <c r="DE19" s="62">
        <v>72</v>
      </c>
      <c r="DF19" s="62">
        <v>70</v>
      </c>
      <c r="DG19" s="62">
        <v>109</v>
      </c>
      <c r="DH19" s="62">
        <v>38</v>
      </c>
      <c r="DI19" s="62">
        <v>107</v>
      </c>
      <c r="DJ19" s="62">
        <v>117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73</v>
      </c>
      <c r="DY19" s="76">
        <v>19</v>
      </c>
      <c r="DZ19" s="76">
        <v>24</v>
      </c>
      <c r="EA19" s="76">
        <v>22</v>
      </c>
      <c r="EB19" s="76">
        <v>38</v>
      </c>
      <c r="EC19" s="76">
        <v>38</v>
      </c>
      <c r="ED19" s="76">
        <v>29</v>
      </c>
      <c r="EE19" s="76">
        <v>40</v>
      </c>
      <c r="EF19" s="76">
        <v>29</v>
      </c>
      <c r="EG19" s="76">
        <v>21</v>
      </c>
      <c r="EH19" s="76">
        <v>20</v>
      </c>
      <c r="EI19" s="76">
        <v>23</v>
      </c>
      <c r="EJ19" s="76">
        <v>33</v>
      </c>
      <c r="EK19" s="76">
        <v>28</v>
      </c>
      <c r="EL19" s="76">
        <v>18</v>
      </c>
      <c r="EM19" s="76">
        <v>30</v>
      </c>
      <c r="EN19" s="76">
        <v>14</v>
      </c>
      <c r="EO19" s="76">
        <v>35</v>
      </c>
      <c r="EP19" s="76">
        <v>36</v>
      </c>
      <c r="EQ19" s="76">
        <v>20</v>
      </c>
      <c r="ER19" s="76">
        <v>23</v>
      </c>
      <c r="ES19" s="76">
        <v>20</v>
      </c>
      <c r="ET19" s="76">
        <v>41</v>
      </c>
      <c r="EU19" s="76">
        <v>45</v>
      </c>
      <c r="EV19" s="76">
        <v>31</v>
      </c>
      <c r="EW19" s="76">
        <v>43</v>
      </c>
      <c r="EX19" s="76">
        <v>35</v>
      </c>
      <c r="EY19" s="76">
        <v>20</v>
      </c>
      <c r="EZ19" s="76">
        <v>31</v>
      </c>
      <c r="FA19" s="76">
        <v>26</v>
      </c>
      <c r="FB19" s="76">
        <v>29</v>
      </c>
      <c r="FC19" s="76">
        <v>20</v>
      </c>
      <c r="FD19" s="76">
        <v>27</v>
      </c>
      <c r="FE19" s="76">
        <v>35</v>
      </c>
      <c r="FF19" s="76">
        <v>13</v>
      </c>
      <c r="FG19" s="76">
        <v>34</v>
      </c>
      <c r="FH19" s="76">
        <v>40</v>
      </c>
      <c r="FI19" s="76">
        <v>22</v>
      </c>
      <c r="FJ19" s="76">
        <v>21</v>
      </c>
      <c r="FK19" s="76">
        <v>23</v>
      </c>
      <c r="FL19" s="76">
        <v>40</v>
      </c>
      <c r="FM19" s="76">
        <v>32</v>
      </c>
      <c r="FN19" s="76">
        <v>34</v>
      </c>
      <c r="FO19" s="76">
        <v>34</v>
      </c>
      <c r="FP19" s="76">
        <v>34</v>
      </c>
      <c r="FQ19" s="76">
        <v>11</v>
      </c>
      <c r="FR19" s="76">
        <v>29</v>
      </c>
      <c r="FS19" s="76">
        <v>25</v>
      </c>
      <c r="FT19" s="76">
        <v>34</v>
      </c>
      <c r="FU19" s="76">
        <v>24</v>
      </c>
      <c r="FV19" s="76">
        <v>25</v>
      </c>
      <c r="FW19" s="76">
        <v>44</v>
      </c>
      <c r="FX19" s="76">
        <v>11</v>
      </c>
      <c r="FY19" s="76">
        <v>38</v>
      </c>
      <c r="FZ19" s="76">
        <v>41</v>
      </c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3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4</v>
      </c>
      <c r="CT20" s="62">
        <v>24</v>
      </c>
      <c r="CU20" s="62">
        <v>8</v>
      </c>
      <c r="CV20" s="62">
        <v>10</v>
      </c>
      <c r="CW20" s="62">
        <v>38</v>
      </c>
      <c r="CX20" s="62">
        <v>19</v>
      </c>
      <c r="CY20" s="62">
        <v>42</v>
      </c>
      <c r="CZ20" s="62">
        <v>59</v>
      </c>
      <c r="DA20" s="62">
        <v>5</v>
      </c>
      <c r="DB20" s="62">
        <v>12</v>
      </c>
      <c r="DC20" s="62">
        <v>38</v>
      </c>
      <c r="DD20" s="62">
        <v>16</v>
      </c>
      <c r="DE20" s="62">
        <v>30</v>
      </c>
      <c r="DF20" s="62">
        <v>26</v>
      </c>
      <c r="DG20" s="62">
        <v>20</v>
      </c>
      <c r="DH20" s="62">
        <v>71</v>
      </c>
      <c r="DI20" s="62">
        <v>66</v>
      </c>
      <c r="DJ20" s="62">
        <v>16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74</v>
      </c>
      <c r="DY20" s="76">
        <v>2</v>
      </c>
      <c r="DZ20" s="76">
        <v>5</v>
      </c>
      <c r="EA20" s="76">
        <v>3</v>
      </c>
      <c r="EB20" s="76">
        <v>2</v>
      </c>
      <c r="EC20" s="76">
        <v>13</v>
      </c>
      <c r="ED20" s="76">
        <v>7</v>
      </c>
      <c r="EE20" s="76">
        <v>16</v>
      </c>
      <c r="EF20" s="76">
        <v>20</v>
      </c>
      <c r="EG20" s="76">
        <v>3</v>
      </c>
      <c r="EH20" s="76">
        <v>6</v>
      </c>
      <c r="EI20" s="76">
        <v>14</v>
      </c>
      <c r="EJ20" s="76">
        <v>5</v>
      </c>
      <c r="EK20" s="76">
        <v>9</v>
      </c>
      <c r="EL20" s="76">
        <v>13</v>
      </c>
      <c r="EM20" s="76">
        <v>8</v>
      </c>
      <c r="EN20" s="76">
        <v>29</v>
      </c>
      <c r="EO20" s="76">
        <v>21</v>
      </c>
      <c r="EP20" s="76">
        <v>9</v>
      </c>
      <c r="EQ20" s="76">
        <v>2</v>
      </c>
      <c r="ER20" s="76">
        <v>7</v>
      </c>
      <c r="ES20" s="76">
        <v>4</v>
      </c>
      <c r="ET20" s="76">
        <v>4</v>
      </c>
      <c r="EU20" s="76">
        <v>10</v>
      </c>
      <c r="EV20" s="76">
        <v>7</v>
      </c>
      <c r="EW20" s="76">
        <v>14</v>
      </c>
      <c r="EX20" s="76">
        <v>23</v>
      </c>
      <c r="EY20" s="76">
        <v>2</v>
      </c>
      <c r="EZ20" s="76">
        <v>4</v>
      </c>
      <c r="FA20" s="76">
        <v>14</v>
      </c>
      <c r="FB20" s="76">
        <v>7</v>
      </c>
      <c r="FC20" s="76">
        <v>12</v>
      </c>
      <c r="FD20" s="76">
        <v>8</v>
      </c>
      <c r="FE20" s="76">
        <v>6</v>
      </c>
      <c r="FF20" s="76">
        <v>24</v>
      </c>
      <c r="FG20" s="76">
        <v>25</v>
      </c>
      <c r="FH20" s="76">
        <v>4</v>
      </c>
      <c r="FI20" s="76">
        <v>0</v>
      </c>
      <c r="FJ20" s="76">
        <v>12</v>
      </c>
      <c r="FK20" s="76">
        <v>1</v>
      </c>
      <c r="FL20" s="76">
        <v>4</v>
      </c>
      <c r="FM20" s="76">
        <v>15</v>
      </c>
      <c r="FN20" s="76">
        <v>5</v>
      </c>
      <c r="FO20" s="76">
        <v>12</v>
      </c>
      <c r="FP20" s="76">
        <v>16</v>
      </c>
      <c r="FQ20" s="76">
        <v>0</v>
      </c>
      <c r="FR20" s="76">
        <v>2</v>
      </c>
      <c r="FS20" s="76">
        <v>10</v>
      </c>
      <c r="FT20" s="76">
        <v>4</v>
      </c>
      <c r="FU20" s="76">
        <v>9</v>
      </c>
      <c r="FV20" s="76">
        <v>5</v>
      </c>
      <c r="FW20" s="76">
        <v>6</v>
      </c>
      <c r="FX20" s="76">
        <v>18</v>
      </c>
      <c r="FY20" s="76">
        <v>20</v>
      </c>
      <c r="FZ20" s="76">
        <v>3</v>
      </c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3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1</v>
      </c>
      <c r="DA21" s="62">
        <v>0</v>
      </c>
      <c r="DB21" s="62">
        <v>1</v>
      </c>
      <c r="DC21" s="62">
        <v>0</v>
      </c>
      <c r="DD21" s="62">
        <v>1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75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1</v>
      </c>
      <c r="EG21" s="76">
        <v>0</v>
      </c>
      <c r="EH21" s="76">
        <v>1</v>
      </c>
      <c r="EI21" s="76">
        <v>0</v>
      </c>
      <c r="EJ21" s="76">
        <v>1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3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88</v>
      </c>
      <c r="CT22" s="62">
        <v>63</v>
      </c>
      <c r="CU22" s="62">
        <v>72</v>
      </c>
      <c r="CV22" s="62">
        <v>48</v>
      </c>
      <c r="CW22" s="62">
        <v>33</v>
      </c>
      <c r="CX22" s="62">
        <v>52</v>
      </c>
      <c r="CY22" s="62">
        <v>25</v>
      </c>
      <c r="CZ22" s="62">
        <v>28</v>
      </c>
      <c r="DA22" s="62">
        <v>81</v>
      </c>
      <c r="DB22" s="62">
        <v>63</v>
      </c>
      <c r="DC22" s="62">
        <v>62</v>
      </c>
      <c r="DD22" s="62">
        <v>55</v>
      </c>
      <c r="DE22" s="62">
        <v>60</v>
      </c>
      <c r="DF22" s="62">
        <v>54</v>
      </c>
      <c r="DG22" s="62">
        <v>46</v>
      </c>
      <c r="DH22" s="62">
        <v>66</v>
      </c>
      <c r="DI22" s="62">
        <v>11</v>
      </c>
      <c r="DJ22" s="62">
        <v>43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76</v>
      </c>
      <c r="DY22" s="76">
        <v>33</v>
      </c>
      <c r="DZ22" s="76">
        <v>23</v>
      </c>
      <c r="EA22" s="76">
        <v>25</v>
      </c>
      <c r="EB22" s="76">
        <v>19</v>
      </c>
      <c r="EC22" s="76">
        <v>12</v>
      </c>
      <c r="ED22" s="76">
        <v>19</v>
      </c>
      <c r="EE22" s="76">
        <v>7</v>
      </c>
      <c r="EF22" s="76">
        <v>12</v>
      </c>
      <c r="EG22" s="76">
        <v>22</v>
      </c>
      <c r="EH22" s="76">
        <v>23</v>
      </c>
      <c r="EI22" s="76">
        <v>24</v>
      </c>
      <c r="EJ22" s="76">
        <v>19</v>
      </c>
      <c r="EK22" s="76">
        <v>19</v>
      </c>
      <c r="EL22" s="76">
        <v>18</v>
      </c>
      <c r="EM22" s="76">
        <v>19</v>
      </c>
      <c r="EN22" s="76">
        <v>18</v>
      </c>
      <c r="EO22" s="76">
        <v>6</v>
      </c>
      <c r="EP22" s="76">
        <v>14</v>
      </c>
      <c r="EQ22" s="76">
        <v>30</v>
      </c>
      <c r="ER22" s="76">
        <v>23</v>
      </c>
      <c r="ES22" s="76">
        <v>27</v>
      </c>
      <c r="ET22" s="76">
        <v>15</v>
      </c>
      <c r="EU22" s="76">
        <v>7</v>
      </c>
      <c r="EV22" s="76">
        <v>18</v>
      </c>
      <c r="EW22" s="76">
        <v>6</v>
      </c>
      <c r="EX22" s="76">
        <v>5</v>
      </c>
      <c r="EY22" s="76">
        <v>30</v>
      </c>
      <c r="EZ22" s="76">
        <v>21</v>
      </c>
      <c r="FA22" s="76">
        <v>18</v>
      </c>
      <c r="FB22" s="76">
        <v>19</v>
      </c>
      <c r="FC22" s="76">
        <v>25</v>
      </c>
      <c r="FD22" s="76">
        <v>20</v>
      </c>
      <c r="FE22" s="76">
        <v>19</v>
      </c>
      <c r="FF22" s="76">
        <v>21</v>
      </c>
      <c r="FG22" s="76">
        <v>3</v>
      </c>
      <c r="FH22" s="76">
        <v>14</v>
      </c>
      <c r="FI22" s="76">
        <v>25</v>
      </c>
      <c r="FJ22" s="76">
        <v>17</v>
      </c>
      <c r="FK22" s="76">
        <v>20</v>
      </c>
      <c r="FL22" s="76">
        <v>14</v>
      </c>
      <c r="FM22" s="76">
        <v>14</v>
      </c>
      <c r="FN22" s="76">
        <v>15</v>
      </c>
      <c r="FO22" s="76">
        <v>12</v>
      </c>
      <c r="FP22" s="76">
        <v>11</v>
      </c>
      <c r="FQ22" s="76">
        <v>29</v>
      </c>
      <c r="FR22" s="76">
        <v>19</v>
      </c>
      <c r="FS22" s="76">
        <v>20</v>
      </c>
      <c r="FT22" s="76">
        <v>17</v>
      </c>
      <c r="FU22" s="76">
        <v>16</v>
      </c>
      <c r="FV22" s="76">
        <v>16</v>
      </c>
      <c r="FW22" s="76">
        <v>8</v>
      </c>
      <c r="FX22" s="76">
        <v>27</v>
      </c>
      <c r="FY22" s="76">
        <v>2</v>
      </c>
      <c r="FZ22" s="76">
        <v>15</v>
      </c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3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27</v>
      </c>
      <c r="CT23" s="62">
        <v>25</v>
      </c>
      <c r="CU23" s="62">
        <v>31</v>
      </c>
      <c r="CV23" s="62">
        <v>9</v>
      </c>
      <c r="CW23" s="62">
        <v>1</v>
      </c>
      <c r="CX23" s="62">
        <v>17</v>
      </c>
      <c r="CY23" s="62">
        <v>2</v>
      </c>
      <c r="CZ23" s="62">
        <v>1</v>
      </c>
      <c r="DA23" s="62">
        <v>38</v>
      </c>
      <c r="DB23" s="62">
        <v>25</v>
      </c>
      <c r="DC23" s="62">
        <v>12</v>
      </c>
      <c r="DD23" s="62">
        <v>17</v>
      </c>
      <c r="DE23" s="62">
        <v>21</v>
      </c>
      <c r="DF23" s="62">
        <v>29</v>
      </c>
      <c r="DG23" s="62">
        <v>11</v>
      </c>
      <c r="DH23" s="62">
        <v>7</v>
      </c>
      <c r="DI23" s="62">
        <v>2</v>
      </c>
      <c r="DJ23" s="62">
        <v>9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90</v>
      </c>
      <c r="DY23" s="76">
        <v>6</v>
      </c>
      <c r="DZ23" s="76">
        <v>7</v>
      </c>
      <c r="EA23" s="76">
        <v>8</v>
      </c>
      <c r="EB23" s="76">
        <v>3</v>
      </c>
      <c r="EC23" s="76">
        <v>0</v>
      </c>
      <c r="ED23" s="76">
        <v>6</v>
      </c>
      <c r="EE23" s="76">
        <v>0</v>
      </c>
      <c r="EF23" s="76">
        <v>1</v>
      </c>
      <c r="EG23" s="76">
        <v>13</v>
      </c>
      <c r="EH23" s="76">
        <v>12</v>
      </c>
      <c r="EI23" s="76">
        <v>2</v>
      </c>
      <c r="EJ23" s="76">
        <v>5</v>
      </c>
      <c r="EK23" s="76">
        <v>7</v>
      </c>
      <c r="EL23" s="76">
        <v>13</v>
      </c>
      <c r="EM23" s="76">
        <v>5</v>
      </c>
      <c r="EN23" s="76">
        <v>1</v>
      </c>
      <c r="EO23" s="76">
        <v>0</v>
      </c>
      <c r="EP23" s="76">
        <v>3</v>
      </c>
      <c r="EQ23" s="76">
        <v>9</v>
      </c>
      <c r="ER23" s="76">
        <v>10</v>
      </c>
      <c r="ES23" s="76">
        <v>8</v>
      </c>
      <c r="ET23" s="76">
        <v>3</v>
      </c>
      <c r="EU23" s="76">
        <v>1</v>
      </c>
      <c r="EV23" s="76">
        <v>6</v>
      </c>
      <c r="EW23" s="76">
        <v>0</v>
      </c>
      <c r="EX23" s="76">
        <v>0</v>
      </c>
      <c r="EY23" s="76">
        <v>9</v>
      </c>
      <c r="EZ23" s="76">
        <v>4</v>
      </c>
      <c r="FA23" s="76">
        <v>5</v>
      </c>
      <c r="FB23" s="76">
        <v>7</v>
      </c>
      <c r="FC23" s="76">
        <v>6</v>
      </c>
      <c r="FD23" s="76">
        <v>5</v>
      </c>
      <c r="FE23" s="76">
        <v>3</v>
      </c>
      <c r="FF23" s="76">
        <v>3</v>
      </c>
      <c r="FG23" s="76">
        <v>1</v>
      </c>
      <c r="FH23" s="76">
        <v>5</v>
      </c>
      <c r="FI23" s="76">
        <v>12</v>
      </c>
      <c r="FJ23" s="76">
        <v>8</v>
      </c>
      <c r="FK23" s="76">
        <v>15</v>
      </c>
      <c r="FL23" s="76">
        <v>3</v>
      </c>
      <c r="FM23" s="76">
        <v>0</v>
      </c>
      <c r="FN23" s="76">
        <v>5</v>
      </c>
      <c r="FO23" s="76">
        <v>2</v>
      </c>
      <c r="FP23" s="76">
        <v>0</v>
      </c>
      <c r="FQ23" s="76">
        <v>16</v>
      </c>
      <c r="FR23" s="76">
        <v>9</v>
      </c>
      <c r="FS23" s="76">
        <v>5</v>
      </c>
      <c r="FT23" s="76">
        <v>5</v>
      </c>
      <c r="FU23" s="76">
        <v>8</v>
      </c>
      <c r="FV23" s="76">
        <v>11</v>
      </c>
      <c r="FW23" s="76">
        <v>3</v>
      </c>
      <c r="FX23" s="76">
        <v>3</v>
      </c>
      <c r="FY23" s="76">
        <v>1</v>
      </c>
      <c r="FZ23" s="76">
        <v>1</v>
      </c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3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34</v>
      </c>
      <c r="CT24" s="62">
        <v>32</v>
      </c>
      <c r="CU24" s="62">
        <v>42</v>
      </c>
      <c r="CV24" s="62">
        <v>10</v>
      </c>
      <c r="CW24" s="62">
        <v>1</v>
      </c>
      <c r="CX24" s="62">
        <v>22</v>
      </c>
      <c r="CY24" s="62">
        <v>3</v>
      </c>
      <c r="CZ24" s="62">
        <v>1</v>
      </c>
      <c r="DA24" s="62">
        <v>49</v>
      </c>
      <c r="DB24" s="62">
        <v>31</v>
      </c>
      <c r="DC24" s="62">
        <v>13</v>
      </c>
      <c r="DD24" s="62">
        <v>19</v>
      </c>
      <c r="DE24" s="62">
        <v>25</v>
      </c>
      <c r="DF24" s="62">
        <v>37</v>
      </c>
      <c r="DG24" s="62">
        <v>12</v>
      </c>
      <c r="DH24" s="62">
        <v>12</v>
      </c>
      <c r="DI24" s="62">
        <v>3</v>
      </c>
      <c r="DJ24" s="62">
        <v>11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77</v>
      </c>
      <c r="DY24" s="76">
        <v>9</v>
      </c>
      <c r="DZ24" s="76">
        <v>11</v>
      </c>
      <c r="EA24" s="76">
        <v>13</v>
      </c>
      <c r="EB24" s="76">
        <v>4</v>
      </c>
      <c r="EC24" s="76">
        <v>0</v>
      </c>
      <c r="ED24" s="76">
        <v>8</v>
      </c>
      <c r="EE24" s="76">
        <v>0</v>
      </c>
      <c r="EF24" s="76">
        <v>1</v>
      </c>
      <c r="EG24" s="76">
        <v>17</v>
      </c>
      <c r="EH24" s="76">
        <v>13</v>
      </c>
      <c r="EI24" s="76">
        <v>2</v>
      </c>
      <c r="EJ24" s="76">
        <v>5</v>
      </c>
      <c r="EK24" s="76">
        <v>7</v>
      </c>
      <c r="EL24" s="76">
        <v>14</v>
      </c>
      <c r="EM24" s="76">
        <v>6</v>
      </c>
      <c r="EN24" s="76">
        <v>2</v>
      </c>
      <c r="EO24" s="76">
        <v>1</v>
      </c>
      <c r="EP24" s="76">
        <v>4</v>
      </c>
      <c r="EQ24" s="76">
        <v>11</v>
      </c>
      <c r="ER24" s="76">
        <v>10</v>
      </c>
      <c r="ES24" s="76">
        <v>12</v>
      </c>
      <c r="ET24" s="76">
        <v>3</v>
      </c>
      <c r="EU24" s="76">
        <v>1</v>
      </c>
      <c r="EV24" s="76">
        <v>7</v>
      </c>
      <c r="EW24" s="76">
        <v>0</v>
      </c>
      <c r="EX24" s="76">
        <v>0</v>
      </c>
      <c r="EY24" s="76">
        <v>11</v>
      </c>
      <c r="EZ24" s="76">
        <v>7</v>
      </c>
      <c r="FA24" s="76">
        <v>5</v>
      </c>
      <c r="FB24" s="76">
        <v>8</v>
      </c>
      <c r="FC24" s="76">
        <v>6</v>
      </c>
      <c r="FD24" s="76">
        <v>8</v>
      </c>
      <c r="FE24" s="76">
        <v>3</v>
      </c>
      <c r="FF24" s="76">
        <v>5</v>
      </c>
      <c r="FG24" s="76">
        <v>1</v>
      </c>
      <c r="FH24" s="76">
        <v>5</v>
      </c>
      <c r="FI24" s="76">
        <v>14</v>
      </c>
      <c r="FJ24" s="76">
        <v>11</v>
      </c>
      <c r="FK24" s="76">
        <v>17</v>
      </c>
      <c r="FL24" s="76">
        <v>3</v>
      </c>
      <c r="FM24" s="76">
        <v>0</v>
      </c>
      <c r="FN24" s="76">
        <v>7</v>
      </c>
      <c r="FO24" s="76">
        <v>3</v>
      </c>
      <c r="FP24" s="76">
        <v>0</v>
      </c>
      <c r="FQ24" s="76">
        <v>21</v>
      </c>
      <c r="FR24" s="76">
        <v>11</v>
      </c>
      <c r="FS24" s="76">
        <v>6</v>
      </c>
      <c r="FT24" s="76">
        <v>6</v>
      </c>
      <c r="FU24" s="76">
        <v>12</v>
      </c>
      <c r="FV24" s="76">
        <v>15</v>
      </c>
      <c r="FW24" s="76">
        <v>3</v>
      </c>
      <c r="FX24" s="76">
        <v>5</v>
      </c>
      <c r="FY24" s="76">
        <v>1</v>
      </c>
      <c r="FZ24" s="76">
        <v>2</v>
      </c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3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7</v>
      </c>
      <c r="CT25" s="62">
        <v>7</v>
      </c>
      <c r="CU25" s="62">
        <v>9</v>
      </c>
      <c r="CV25" s="62">
        <v>1</v>
      </c>
      <c r="CW25" s="62">
        <v>0</v>
      </c>
      <c r="CX25" s="62">
        <v>5</v>
      </c>
      <c r="CY25" s="62">
        <v>1</v>
      </c>
      <c r="CZ25" s="62">
        <v>0</v>
      </c>
      <c r="DA25" s="62">
        <v>5</v>
      </c>
      <c r="DB25" s="62">
        <v>4</v>
      </c>
      <c r="DC25" s="62">
        <v>1</v>
      </c>
      <c r="DD25" s="62">
        <v>2</v>
      </c>
      <c r="DE25" s="62">
        <v>3</v>
      </c>
      <c r="DF25" s="62">
        <v>7</v>
      </c>
      <c r="DG25" s="62">
        <v>1</v>
      </c>
      <c r="DH25" s="62">
        <v>4</v>
      </c>
      <c r="DI25" s="62">
        <v>1</v>
      </c>
      <c r="DJ25" s="62">
        <v>2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89</v>
      </c>
      <c r="DY25" s="76">
        <v>3</v>
      </c>
      <c r="DZ25" s="76">
        <v>4</v>
      </c>
      <c r="EA25" s="76">
        <v>4</v>
      </c>
      <c r="EB25" s="76">
        <v>1</v>
      </c>
      <c r="EC25" s="76">
        <v>0</v>
      </c>
      <c r="ED25" s="76">
        <v>2</v>
      </c>
      <c r="EE25" s="76">
        <v>0</v>
      </c>
      <c r="EF25" s="76">
        <v>0</v>
      </c>
      <c r="EG25" s="76">
        <v>2</v>
      </c>
      <c r="EH25" s="76">
        <v>1</v>
      </c>
      <c r="EI25" s="76">
        <v>0</v>
      </c>
      <c r="EJ25" s="76">
        <v>0</v>
      </c>
      <c r="EK25" s="76">
        <v>0</v>
      </c>
      <c r="EL25" s="76">
        <v>0</v>
      </c>
      <c r="EM25" s="76">
        <v>1</v>
      </c>
      <c r="EN25" s="76">
        <v>1</v>
      </c>
      <c r="EO25" s="76">
        <v>1</v>
      </c>
      <c r="EP25" s="76">
        <v>1</v>
      </c>
      <c r="EQ25" s="76">
        <v>2</v>
      </c>
      <c r="ER25" s="76">
        <v>0</v>
      </c>
      <c r="ES25" s="76">
        <v>4</v>
      </c>
      <c r="ET25" s="76">
        <v>0</v>
      </c>
      <c r="EU25" s="76">
        <v>0</v>
      </c>
      <c r="EV25" s="76">
        <v>1</v>
      </c>
      <c r="EW25" s="76">
        <v>0</v>
      </c>
      <c r="EX25" s="76">
        <v>0</v>
      </c>
      <c r="EY25" s="76">
        <v>1</v>
      </c>
      <c r="EZ25" s="76">
        <v>2</v>
      </c>
      <c r="FA25" s="76">
        <v>0</v>
      </c>
      <c r="FB25" s="76">
        <v>1</v>
      </c>
      <c r="FC25" s="76">
        <v>0</v>
      </c>
      <c r="FD25" s="76">
        <v>3</v>
      </c>
      <c r="FE25" s="76">
        <v>0</v>
      </c>
      <c r="FF25" s="76">
        <v>2</v>
      </c>
      <c r="FG25" s="76">
        <v>0</v>
      </c>
      <c r="FH25" s="76">
        <v>0</v>
      </c>
      <c r="FI25" s="76">
        <v>2</v>
      </c>
      <c r="FJ25" s="76">
        <v>3</v>
      </c>
      <c r="FK25" s="76">
        <v>1</v>
      </c>
      <c r="FL25" s="76">
        <v>0</v>
      </c>
      <c r="FM25" s="76">
        <v>0</v>
      </c>
      <c r="FN25" s="76">
        <v>2</v>
      </c>
      <c r="FO25" s="76">
        <v>1</v>
      </c>
      <c r="FP25" s="76">
        <v>0</v>
      </c>
      <c r="FQ25" s="76">
        <v>2</v>
      </c>
      <c r="FR25" s="76">
        <v>1</v>
      </c>
      <c r="FS25" s="76">
        <v>1</v>
      </c>
      <c r="FT25" s="76">
        <v>1</v>
      </c>
      <c r="FU25" s="76">
        <v>3</v>
      </c>
      <c r="FV25" s="76">
        <v>4</v>
      </c>
      <c r="FW25" s="76">
        <v>0</v>
      </c>
      <c r="FX25" s="76">
        <v>1</v>
      </c>
      <c r="FY25" s="76">
        <v>0</v>
      </c>
      <c r="FZ25" s="76">
        <v>1</v>
      </c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3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2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6</v>
      </c>
      <c r="DB26" s="62">
        <v>2</v>
      </c>
      <c r="DC26" s="62">
        <v>0</v>
      </c>
      <c r="DD26" s="62">
        <v>0</v>
      </c>
      <c r="DE26" s="62">
        <v>1</v>
      </c>
      <c r="DF26" s="62">
        <v>1</v>
      </c>
      <c r="DG26" s="62">
        <v>0</v>
      </c>
      <c r="DH26" s="62">
        <v>1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91</v>
      </c>
      <c r="DY26" s="76">
        <v>0</v>
      </c>
      <c r="DZ26" s="76">
        <v>0</v>
      </c>
      <c r="EA26" s="76">
        <v>1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2</v>
      </c>
      <c r="EH26" s="76">
        <v>0</v>
      </c>
      <c r="EI26" s="76">
        <v>0</v>
      </c>
      <c r="EJ26" s="76">
        <v>0</v>
      </c>
      <c r="EK26" s="76">
        <v>0</v>
      </c>
      <c r="EL26" s="76">
        <v>1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1</v>
      </c>
      <c r="EZ26" s="76">
        <v>1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1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3</v>
      </c>
      <c r="FR26" s="76">
        <v>1</v>
      </c>
      <c r="FS26" s="76">
        <v>0</v>
      </c>
      <c r="FT26" s="76">
        <v>0</v>
      </c>
      <c r="FU26" s="76">
        <v>1</v>
      </c>
      <c r="FV26" s="76">
        <v>0</v>
      </c>
      <c r="FW26" s="76">
        <v>0</v>
      </c>
      <c r="FX26" s="76">
        <v>1</v>
      </c>
      <c r="FY26" s="76">
        <v>0</v>
      </c>
      <c r="FZ26" s="76">
        <v>0</v>
      </c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3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0</v>
      </c>
      <c r="CT27" s="62">
        <v>6</v>
      </c>
      <c r="CU27" s="62">
        <v>0</v>
      </c>
      <c r="CV27" s="62">
        <v>5</v>
      </c>
      <c r="CW27" s="62">
        <v>8</v>
      </c>
      <c r="CX27" s="62">
        <v>1</v>
      </c>
      <c r="CY27" s="62">
        <v>9</v>
      </c>
      <c r="CZ27" s="62">
        <v>12</v>
      </c>
      <c r="DA27" s="62">
        <v>1</v>
      </c>
      <c r="DB27" s="62">
        <v>4</v>
      </c>
      <c r="DC27" s="62">
        <v>6</v>
      </c>
      <c r="DD27" s="62">
        <v>3</v>
      </c>
      <c r="DE27" s="62">
        <v>2</v>
      </c>
      <c r="DF27" s="62">
        <v>3</v>
      </c>
      <c r="DG27" s="62">
        <v>3</v>
      </c>
      <c r="DH27" s="62">
        <v>5</v>
      </c>
      <c r="DI27" s="62">
        <v>11</v>
      </c>
      <c r="DJ27" s="62">
        <v>8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78</v>
      </c>
      <c r="DY27" s="76">
        <v>0</v>
      </c>
      <c r="DZ27" s="76">
        <v>1</v>
      </c>
      <c r="EA27" s="76">
        <v>0</v>
      </c>
      <c r="EB27" s="76">
        <v>2</v>
      </c>
      <c r="EC27" s="76">
        <v>3</v>
      </c>
      <c r="ED27" s="76">
        <v>0</v>
      </c>
      <c r="EE27" s="76">
        <v>1</v>
      </c>
      <c r="EF27" s="76">
        <v>4</v>
      </c>
      <c r="EG27" s="76">
        <v>0</v>
      </c>
      <c r="EH27" s="76">
        <v>1</v>
      </c>
      <c r="EI27" s="76">
        <v>3</v>
      </c>
      <c r="EJ27" s="76">
        <v>2</v>
      </c>
      <c r="EK27" s="76">
        <v>1</v>
      </c>
      <c r="EL27" s="76">
        <v>1</v>
      </c>
      <c r="EM27" s="76">
        <v>2</v>
      </c>
      <c r="EN27" s="76">
        <v>0</v>
      </c>
      <c r="EO27" s="76">
        <v>3</v>
      </c>
      <c r="EP27" s="76">
        <v>3</v>
      </c>
      <c r="EQ27" s="76">
        <v>0</v>
      </c>
      <c r="ER27" s="76">
        <v>3</v>
      </c>
      <c r="ES27" s="76">
        <v>0</v>
      </c>
      <c r="ET27" s="76">
        <v>2</v>
      </c>
      <c r="EU27" s="76">
        <v>3</v>
      </c>
      <c r="EV27" s="76">
        <v>1</v>
      </c>
      <c r="EW27" s="76">
        <v>3</v>
      </c>
      <c r="EX27" s="76">
        <v>4</v>
      </c>
      <c r="EY27" s="76">
        <v>1</v>
      </c>
      <c r="EZ27" s="76">
        <v>2</v>
      </c>
      <c r="FA27" s="76">
        <v>2</v>
      </c>
      <c r="FB27" s="76">
        <v>0</v>
      </c>
      <c r="FC27" s="76">
        <v>0</v>
      </c>
      <c r="FD27" s="76">
        <v>2</v>
      </c>
      <c r="FE27" s="76">
        <v>0</v>
      </c>
      <c r="FF27" s="76">
        <v>2</v>
      </c>
      <c r="FG27" s="76">
        <v>4</v>
      </c>
      <c r="FH27" s="76">
        <v>3</v>
      </c>
      <c r="FI27" s="76">
        <v>0</v>
      </c>
      <c r="FJ27" s="76">
        <v>2</v>
      </c>
      <c r="FK27" s="76">
        <v>0</v>
      </c>
      <c r="FL27" s="76">
        <v>1</v>
      </c>
      <c r="FM27" s="76">
        <v>2</v>
      </c>
      <c r="FN27" s="76">
        <v>0</v>
      </c>
      <c r="FO27" s="76">
        <v>5</v>
      </c>
      <c r="FP27" s="76">
        <v>4</v>
      </c>
      <c r="FQ27" s="76">
        <v>0</v>
      </c>
      <c r="FR27" s="76">
        <v>1</v>
      </c>
      <c r="FS27" s="76">
        <v>1</v>
      </c>
      <c r="FT27" s="76">
        <v>1</v>
      </c>
      <c r="FU27" s="76">
        <v>1</v>
      </c>
      <c r="FV27" s="76">
        <v>0</v>
      </c>
      <c r="FW27" s="76">
        <v>1</v>
      </c>
      <c r="FX27" s="76">
        <v>3</v>
      </c>
      <c r="FY27" s="76">
        <v>4</v>
      </c>
      <c r="FZ27" s="76">
        <v>2</v>
      </c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3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3</v>
      </c>
      <c r="DA28" s="62">
        <v>0</v>
      </c>
      <c r="DB28" s="62">
        <v>0</v>
      </c>
      <c r="DC28" s="62">
        <v>0</v>
      </c>
      <c r="DD28" s="62">
        <v>0</v>
      </c>
      <c r="DE28" s="62">
        <v>0</v>
      </c>
      <c r="DF28" s="62">
        <v>0</v>
      </c>
      <c r="DG28" s="62">
        <v>0</v>
      </c>
      <c r="DH28" s="62">
        <v>7</v>
      </c>
      <c r="DI28" s="62">
        <v>2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79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1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2</v>
      </c>
      <c r="EO28" s="76">
        <v>2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1</v>
      </c>
      <c r="EY28" s="76">
        <v>0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3</v>
      </c>
      <c r="FG28" s="76">
        <v>0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1</v>
      </c>
      <c r="FQ28" s="76">
        <v>0</v>
      </c>
      <c r="FR28" s="76">
        <v>0</v>
      </c>
      <c r="FS28" s="76">
        <v>0</v>
      </c>
      <c r="FT28" s="76">
        <v>0</v>
      </c>
      <c r="FU28" s="76">
        <v>0</v>
      </c>
      <c r="FV28" s="76">
        <v>0</v>
      </c>
      <c r="FW28" s="76">
        <v>0</v>
      </c>
      <c r="FX28" s="76">
        <v>2</v>
      </c>
      <c r="FY28" s="76">
        <v>0</v>
      </c>
      <c r="FZ28" s="76">
        <v>0</v>
      </c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3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80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3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5</v>
      </c>
      <c r="CT30" s="62">
        <v>4</v>
      </c>
      <c r="CU30" s="62">
        <v>8</v>
      </c>
      <c r="CV30" s="62">
        <v>9</v>
      </c>
      <c r="CW30" s="62">
        <v>10</v>
      </c>
      <c r="CX30" s="62">
        <v>3</v>
      </c>
      <c r="CY30" s="62">
        <v>9</v>
      </c>
      <c r="CZ30" s="62">
        <v>4</v>
      </c>
      <c r="DA30" s="62">
        <v>3</v>
      </c>
      <c r="DB30" s="62">
        <v>5</v>
      </c>
      <c r="DC30" s="62">
        <v>5</v>
      </c>
      <c r="DD30" s="62">
        <v>5</v>
      </c>
      <c r="DE30" s="62">
        <v>5</v>
      </c>
      <c r="DF30" s="62">
        <v>7</v>
      </c>
      <c r="DG30" s="62">
        <v>11</v>
      </c>
      <c r="DH30" s="62">
        <v>7</v>
      </c>
      <c r="DI30" s="62">
        <v>8</v>
      </c>
      <c r="DJ30" s="62">
        <v>7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81</v>
      </c>
      <c r="DY30" s="76">
        <v>1</v>
      </c>
      <c r="DZ30" s="76">
        <v>3</v>
      </c>
      <c r="EA30" s="76">
        <v>1</v>
      </c>
      <c r="EB30" s="76">
        <v>4</v>
      </c>
      <c r="EC30" s="76">
        <v>4</v>
      </c>
      <c r="ED30" s="76">
        <v>1</v>
      </c>
      <c r="EE30" s="76">
        <v>3</v>
      </c>
      <c r="EF30" s="76">
        <v>0</v>
      </c>
      <c r="EG30" s="76">
        <v>2</v>
      </c>
      <c r="EH30" s="76">
        <v>1</v>
      </c>
      <c r="EI30" s="76">
        <v>1</v>
      </c>
      <c r="EJ30" s="76">
        <v>3</v>
      </c>
      <c r="EK30" s="76">
        <v>3</v>
      </c>
      <c r="EL30" s="76">
        <v>3</v>
      </c>
      <c r="EM30" s="76">
        <v>4</v>
      </c>
      <c r="EN30" s="76">
        <v>4</v>
      </c>
      <c r="EO30" s="76">
        <v>2</v>
      </c>
      <c r="EP30" s="76">
        <v>2</v>
      </c>
      <c r="EQ30" s="76">
        <v>2</v>
      </c>
      <c r="ER30" s="76">
        <v>1</v>
      </c>
      <c r="ES30" s="76">
        <v>3</v>
      </c>
      <c r="ET30" s="76">
        <v>2</v>
      </c>
      <c r="EU30" s="76">
        <v>3</v>
      </c>
      <c r="EV30" s="76">
        <v>0</v>
      </c>
      <c r="EW30" s="76">
        <v>4</v>
      </c>
      <c r="EX30" s="76">
        <v>2</v>
      </c>
      <c r="EY30" s="76">
        <v>0</v>
      </c>
      <c r="EZ30" s="76">
        <v>2</v>
      </c>
      <c r="FA30" s="76">
        <v>0</v>
      </c>
      <c r="FB30" s="76">
        <v>0</v>
      </c>
      <c r="FC30" s="76">
        <v>2</v>
      </c>
      <c r="FD30" s="76">
        <v>3</v>
      </c>
      <c r="FE30" s="76">
        <v>4</v>
      </c>
      <c r="FF30" s="76">
        <v>1</v>
      </c>
      <c r="FG30" s="76">
        <v>3</v>
      </c>
      <c r="FH30" s="76">
        <v>3</v>
      </c>
      <c r="FI30" s="76">
        <v>2</v>
      </c>
      <c r="FJ30" s="76">
        <v>0</v>
      </c>
      <c r="FK30" s="76">
        <v>4</v>
      </c>
      <c r="FL30" s="76">
        <v>3</v>
      </c>
      <c r="FM30" s="76">
        <v>3</v>
      </c>
      <c r="FN30" s="76">
        <v>2</v>
      </c>
      <c r="FO30" s="76">
        <v>2</v>
      </c>
      <c r="FP30" s="76">
        <v>2</v>
      </c>
      <c r="FQ30" s="76">
        <v>1</v>
      </c>
      <c r="FR30" s="76">
        <v>2</v>
      </c>
      <c r="FS30" s="76">
        <v>4</v>
      </c>
      <c r="FT30" s="76">
        <v>2</v>
      </c>
      <c r="FU30" s="76">
        <v>0</v>
      </c>
      <c r="FV30" s="76">
        <v>1</v>
      </c>
      <c r="FW30" s="76">
        <v>3</v>
      </c>
      <c r="FX30" s="76">
        <v>2</v>
      </c>
      <c r="FY30" s="76">
        <v>3</v>
      </c>
      <c r="FZ30" s="76">
        <v>2</v>
      </c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3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10</v>
      </c>
      <c r="CT31" s="62">
        <v>11</v>
      </c>
      <c r="CU31" s="62">
        <v>9</v>
      </c>
      <c r="CV31" s="62">
        <v>5</v>
      </c>
      <c r="CW31" s="62">
        <v>3</v>
      </c>
      <c r="CX31" s="62">
        <v>10</v>
      </c>
      <c r="CY31" s="62">
        <v>3</v>
      </c>
      <c r="CZ31" s="62">
        <v>2</v>
      </c>
      <c r="DA31" s="62">
        <v>10</v>
      </c>
      <c r="DB31" s="62">
        <v>6</v>
      </c>
      <c r="DC31" s="62">
        <v>6</v>
      </c>
      <c r="DD31" s="62">
        <v>13</v>
      </c>
      <c r="DE31" s="62">
        <v>7</v>
      </c>
      <c r="DF31" s="62">
        <v>8</v>
      </c>
      <c r="DG31" s="62">
        <v>4</v>
      </c>
      <c r="DH31" s="62">
        <v>1</v>
      </c>
      <c r="DI31" s="62">
        <v>0</v>
      </c>
      <c r="DJ31" s="62">
        <v>4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92</v>
      </c>
      <c r="DY31" s="76">
        <v>5</v>
      </c>
      <c r="DZ31" s="76">
        <v>3</v>
      </c>
      <c r="EA31" s="76">
        <v>5</v>
      </c>
      <c r="EB31" s="76">
        <v>0</v>
      </c>
      <c r="EC31" s="76">
        <v>0</v>
      </c>
      <c r="ED31" s="76">
        <v>4</v>
      </c>
      <c r="EE31" s="76">
        <v>3</v>
      </c>
      <c r="EF31" s="76">
        <v>2</v>
      </c>
      <c r="EG31" s="76">
        <v>3</v>
      </c>
      <c r="EH31" s="76">
        <v>2</v>
      </c>
      <c r="EI31" s="76">
        <v>2</v>
      </c>
      <c r="EJ31" s="76">
        <v>2</v>
      </c>
      <c r="EK31" s="76">
        <v>1</v>
      </c>
      <c r="EL31" s="76">
        <v>2</v>
      </c>
      <c r="EM31" s="76">
        <v>1</v>
      </c>
      <c r="EN31" s="76">
        <v>0</v>
      </c>
      <c r="EO31" s="76">
        <v>0</v>
      </c>
      <c r="EP31" s="76">
        <v>1</v>
      </c>
      <c r="EQ31" s="76">
        <v>3</v>
      </c>
      <c r="ER31" s="76">
        <v>3</v>
      </c>
      <c r="ES31" s="76">
        <v>2</v>
      </c>
      <c r="ET31" s="76">
        <v>3</v>
      </c>
      <c r="EU31" s="76">
        <v>1</v>
      </c>
      <c r="EV31" s="76">
        <v>3</v>
      </c>
      <c r="EW31" s="76">
        <v>0</v>
      </c>
      <c r="EX31" s="76">
        <v>0</v>
      </c>
      <c r="EY31" s="76">
        <v>3</v>
      </c>
      <c r="EZ31" s="76">
        <v>2</v>
      </c>
      <c r="FA31" s="76">
        <v>2</v>
      </c>
      <c r="FB31" s="76">
        <v>7</v>
      </c>
      <c r="FC31" s="76">
        <v>3</v>
      </c>
      <c r="FD31" s="76">
        <v>2</v>
      </c>
      <c r="FE31" s="76">
        <v>2</v>
      </c>
      <c r="FF31" s="76">
        <v>1</v>
      </c>
      <c r="FG31" s="76">
        <v>0</v>
      </c>
      <c r="FH31" s="76">
        <v>1</v>
      </c>
      <c r="FI31" s="76">
        <v>2</v>
      </c>
      <c r="FJ31" s="76">
        <v>5</v>
      </c>
      <c r="FK31" s="76">
        <v>2</v>
      </c>
      <c r="FL31" s="76">
        <v>2</v>
      </c>
      <c r="FM31" s="76">
        <v>2</v>
      </c>
      <c r="FN31" s="76">
        <v>3</v>
      </c>
      <c r="FO31" s="76">
        <v>0</v>
      </c>
      <c r="FP31" s="76">
        <v>0</v>
      </c>
      <c r="FQ31" s="76">
        <v>4</v>
      </c>
      <c r="FR31" s="76">
        <v>2</v>
      </c>
      <c r="FS31" s="76">
        <v>2</v>
      </c>
      <c r="FT31" s="76">
        <v>4</v>
      </c>
      <c r="FU31" s="76">
        <v>3</v>
      </c>
      <c r="FV31" s="76">
        <v>4</v>
      </c>
      <c r="FW31" s="76">
        <v>1</v>
      </c>
      <c r="FX31" s="76">
        <v>0</v>
      </c>
      <c r="FY31" s="76">
        <v>0</v>
      </c>
      <c r="FZ31" s="76">
        <v>2</v>
      </c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3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16</v>
      </c>
      <c r="CT32" s="62">
        <v>11</v>
      </c>
      <c r="CU32" s="62">
        <v>13</v>
      </c>
      <c r="CV32" s="62">
        <v>7</v>
      </c>
      <c r="CW32" s="62">
        <v>3</v>
      </c>
      <c r="CX32" s="62">
        <v>17</v>
      </c>
      <c r="CY32" s="62">
        <v>3</v>
      </c>
      <c r="CZ32" s="62">
        <v>2</v>
      </c>
      <c r="DA32" s="62">
        <v>17</v>
      </c>
      <c r="DB32" s="62">
        <v>12</v>
      </c>
      <c r="DC32" s="62">
        <v>10</v>
      </c>
      <c r="DD32" s="62">
        <v>13</v>
      </c>
      <c r="DE32" s="62">
        <v>14</v>
      </c>
      <c r="DF32" s="62">
        <v>11</v>
      </c>
      <c r="DG32" s="62">
        <v>7</v>
      </c>
      <c r="DH32" s="62">
        <v>2</v>
      </c>
      <c r="DI32" s="62">
        <v>0</v>
      </c>
      <c r="DJ32" s="62">
        <v>6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82</v>
      </c>
      <c r="DY32" s="76">
        <v>6</v>
      </c>
      <c r="DZ32" s="76">
        <v>3</v>
      </c>
      <c r="EA32" s="76">
        <v>6</v>
      </c>
      <c r="EB32" s="76">
        <v>1</v>
      </c>
      <c r="EC32" s="76">
        <v>0</v>
      </c>
      <c r="ED32" s="76">
        <v>6</v>
      </c>
      <c r="EE32" s="76">
        <v>3</v>
      </c>
      <c r="EF32" s="76">
        <v>2</v>
      </c>
      <c r="EG32" s="76">
        <v>5</v>
      </c>
      <c r="EH32" s="76">
        <v>5</v>
      </c>
      <c r="EI32" s="76">
        <v>3</v>
      </c>
      <c r="EJ32" s="76">
        <v>2</v>
      </c>
      <c r="EK32" s="76">
        <v>3</v>
      </c>
      <c r="EL32" s="76">
        <v>3</v>
      </c>
      <c r="EM32" s="76">
        <v>1</v>
      </c>
      <c r="EN32" s="76">
        <v>1</v>
      </c>
      <c r="EO32" s="76">
        <v>0</v>
      </c>
      <c r="EP32" s="76">
        <v>2</v>
      </c>
      <c r="EQ32" s="76">
        <v>5</v>
      </c>
      <c r="ER32" s="76">
        <v>3</v>
      </c>
      <c r="ES32" s="76">
        <v>4</v>
      </c>
      <c r="ET32" s="76">
        <v>3</v>
      </c>
      <c r="EU32" s="76">
        <v>1</v>
      </c>
      <c r="EV32" s="76">
        <v>6</v>
      </c>
      <c r="EW32" s="76">
        <v>0</v>
      </c>
      <c r="EX32" s="76">
        <v>0</v>
      </c>
      <c r="EY32" s="76">
        <v>6</v>
      </c>
      <c r="EZ32" s="76">
        <v>3</v>
      </c>
      <c r="FA32" s="76">
        <v>5</v>
      </c>
      <c r="FB32" s="76">
        <v>7</v>
      </c>
      <c r="FC32" s="76">
        <v>5</v>
      </c>
      <c r="FD32" s="76">
        <v>2</v>
      </c>
      <c r="FE32" s="76">
        <v>3</v>
      </c>
      <c r="FF32" s="76">
        <v>1</v>
      </c>
      <c r="FG32" s="76">
        <v>0</v>
      </c>
      <c r="FH32" s="76">
        <v>1</v>
      </c>
      <c r="FI32" s="76">
        <v>5</v>
      </c>
      <c r="FJ32" s="76">
        <v>5</v>
      </c>
      <c r="FK32" s="76">
        <v>3</v>
      </c>
      <c r="FL32" s="76">
        <v>3</v>
      </c>
      <c r="FM32" s="76">
        <v>2</v>
      </c>
      <c r="FN32" s="76">
        <v>5</v>
      </c>
      <c r="FO32" s="76">
        <v>0</v>
      </c>
      <c r="FP32" s="76">
        <v>0</v>
      </c>
      <c r="FQ32" s="76">
        <v>6</v>
      </c>
      <c r="FR32" s="76">
        <v>4</v>
      </c>
      <c r="FS32" s="76">
        <v>2</v>
      </c>
      <c r="FT32" s="76">
        <v>4</v>
      </c>
      <c r="FU32" s="76">
        <v>6</v>
      </c>
      <c r="FV32" s="76">
        <v>6</v>
      </c>
      <c r="FW32" s="76">
        <v>3</v>
      </c>
      <c r="FX32" s="76">
        <v>0</v>
      </c>
      <c r="FY32" s="76">
        <v>0</v>
      </c>
      <c r="FZ32" s="76">
        <v>3</v>
      </c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3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5</v>
      </c>
      <c r="CT33" s="62">
        <v>0</v>
      </c>
      <c r="CU33" s="62">
        <v>4</v>
      </c>
      <c r="CV33" s="62">
        <v>2</v>
      </c>
      <c r="CW33" s="62">
        <v>0</v>
      </c>
      <c r="CX33" s="62">
        <v>6</v>
      </c>
      <c r="CY33" s="62">
        <v>0</v>
      </c>
      <c r="CZ33" s="62">
        <v>0</v>
      </c>
      <c r="DA33" s="62">
        <v>5</v>
      </c>
      <c r="DB33" s="62">
        <v>2</v>
      </c>
      <c r="DC33" s="62">
        <v>3</v>
      </c>
      <c r="DD33" s="62">
        <v>0</v>
      </c>
      <c r="DE33" s="62">
        <v>5</v>
      </c>
      <c r="DF33" s="62">
        <v>1</v>
      </c>
      <c r="DG33" s="62">
        <v>3</v>
      </c>
      <c r="DH33" s="62">
        <v>1</v>
      </c>
      <c r="DI33" s="62">
        <v>0</v>
      </c>
      <c r="DJ33" s="62">
        <v>1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94</v>
      </c>
      <c r="DY33" s="76">
        <v>1</v>
      </c>
      <c r="DZ33" s="76">
        <v>0</v>
      </c>
      <c r="EA33" s="76">
        <v>1</v>
      </c>
      <c r="EB33" s="76">
        <v>1</v>
      </c>
      <c r="EC33" s="76">
        <v>0</v>
      </c>
      <c r="ED33" s="76">
        <v>2</v>
      </c>
      <c r="EE33" s="76">
        <v>0</v>
      </c>
      <c r="EF33" s="76">
        <v>0</v>
      </c>
      <c r="EG33" s="76">
        <v>1</v>
      </c>
      <c r="EH33" s="76">
        <v>1</v>
      </c>
      <c r="EI33" s="76">
        <v>1</v>
      </c>
      <c r="EJ33" s="76">
        <v>0</v>
      </c>
      <c r="EK33" s="76">
        <v>2</v>
      </c>
      <c r="EL33" s="76">
        <v>0</v>
      </c>
      <c r="EM33" s="76">
        <v>0</v>
      </c>
      <c r="EN33" s="76">
        <v>1</v>
      </c>
      <c r="EO33" s="76">
        <v>0</v>
      </c>
      <c r="EP33" s="76">
        <v>1</v>
      </c>
      <c r="EQ33" s="76">
        <v>2</v>
      </c>
      <c r="ER33" s="76">
        <v>0</v>
      </c>
      <c r="ES33" s="76">
        <v>2</v>
      </c>
      <c r="ET33" s="76">
        <v>0</v>
      </c>
      <c r="EU33" s="76">
        <v>0</v>
      </c>
      <c r="EV33" s="76">
        <v>2</v>
      </c>
      <c r="EW33" s="76">
        <v>0</v>
      </c>
      <c r="EX33" s="76">
        <v>0</v>
      </c>
      <c r="EY33" s="76">
        <v>2</v>
      </c>
      <c r="EZ33" s="76">
        <v>0</v>
      </c>
      <c r="FA33" s="76">
        <v>2</v>
      </c>
      <c r="FB33" s="76">
        <v>0</v>
      </c>
      <c r="FC33" s="76">
        <v>1</v>
      </c>
      <c r="FD33" s="76">
        <v>0</v>
      </c>
      <c r="FE33" s="76">
        <v>1</v>
      </c>
      <c r="FF33" s="76">
        <v>0</v>
      </c>
      <c r="FG33" s="76">
        <v>0</v>
      </c>
      <c r="FH33" s="76">
        <v>0</v>
      </c>
      <c r="FI33" s="76">
        <v>2</v>
      </c>
      <c r="FJ33" s="76">
        <v>0</v>
      </c>
      <c r="FK33" s="76">
        <v>1</v>
      </c>
      <c r="FL33" s="76">
        <v>1</v>
      </c>
      <c r="FM33" s="76">
        <v>0</v>
      </c>
      <c r="FN33" s="76">
        <v>2</v>
      </c>
      <c r="FO33" s="76">
        <v>0</v>
      </c>
      <c r="FP33" s="76">
        <v>0</v>
      </c>
      <c r="FQ33" s="76">
        <v>2</v>
      </c>
      <c r="FR33" s="76">
        <v>1</v>
      </c>
      <c r="FS33" s="76">
        <v>0</v>
      </c>
      <c r="FT33" s="76">
        <v>0</v>
      </c>
      <c r="FU33" s="76">
        <v>2</v>
      </c>
      <c r="FV33" s="76">
        <v>1</v>
      </c>
      <c r="FW33" s="76">
        <v>2</v>
      </c>
      <c r="FX33" s="76">
        <v>0</v>
      </c>
      <c r="FY33" s="76">
        <v>0</v>
      </c>
      <c r="FZ33" s="76">
        <v>0</v>
      </c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3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0</v>
      </c>
      <c r="CU34" s="62">
        <v>0</v>
      </c>
      <c r="CV34" s="62">
        <v>0</v>
      </c>
      <c r="CW34" s="62">
        <v>0</v>
      </c>
      <c r="CX34" s="62">
        <v>1</v>
      </c>
      <c r="CY34" s="62">
        <v>0</v>
      </c>
      <c r="CZ34" s="62">
        <v>0</v>
      </c>
      <c r="DA34" s="62">
        <v>2</v>
      </c>
      <c r="DB34" s="62">
        <v>4</v>
      </c>
      <c r="DC34" s="62">
        <v>1</v>
      </c>
      <c r="DD34" s="62">
        <v>0</v>
      </c>
      <c r="DE34" s="62">
        <v>2</v>
      </c>
      <c r="DF34" s="62">
        <v>2</v>
      </c>
      <c r="DG34" s="62">
        <v>0</v>
      </c>
      <c r="DH34" s="62">
        <v>0</v>
      </c>
      <c r="DI34" s="62">
        <v>0</v>
      </c>
      <c r="DJ34" s="62">
        <v>1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93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1</v>
      </c>
      <c r="EH34" s="76">
        <v>2</v>
      </c>
      <c r="EI34" s="76">
        <v>0</v>
      </c>
      <c r="EJ34" s="76">
        <v>0</v>
      </c>
      <c r="EK34" s="76">
        <v>0</v>
      </c>
      <c r="EL34" s="76">
        <v>1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1</v>
      </c>
      <c r="EW34" s="76">
        <v>0</v>
      </c>
      <c r="EX34" s="76">
        <v>0</v>
      </c>
      <c r="EY34" s="76">
        <v>1</v>
      </c>
      <c r="EZ34" s="76">
        <v>1</v>
      </c>
      <c r="FA34" s="76">
        <v>1</v>
      </c>
      <c r="FB34" s="76">
        <v>0</v>
      </c>
      <c r="FC34" s="76">
        <v>1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1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1</v>
      </c>
      <c r="FS34" s="76">
        <v>0</v>
      </c>
      <c r="FT34" s="76">
        <v>0</v>
      </c>
      <c r="FU34" s="76">
        <v>1</v>
      </c>
      <c r="FV34" s="76">
        <v>1</v>
      </c>
      <c r="FW34" s="76">
        <v>0</v>
      </c>
      <c r="FX34" s="76">
        <v>0</v>
      </c>
      <c r="FY34" s="76">
        <v>0</v>
      </c>
      <c r="FZ34" s="76">
        <v>1</v>
      </c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3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827</v>
      </c>
      <c r="CT35" s="62">
        <v>322.66666666666669</v>
      </c>
      <c r="CU35" s="62">
        <v>343.66666666666669</v>
      </c>
      <c r="CV35" s="62">
        <v>708</v>
      </c>
      <c r="CW35" s="62">
        <v>637</v>
      </c>
      <c r="CX35" s="62">
        <v>959</v>
      </c>
      <c r="CY35" s="62">
        <v>629</v>
      </c>
      <c r="CZ35" s="62">
        <v>598</v>
      </c>
      <c r="DA35" s="62">
        <v>1069</v>
      </c>
      <c r="DB35" s="62">
        <v>993</v>
      </c>
      <c r="DC35" s="62">
        <v>705</v>
      </c>
      <c r="DD35" s="62">
        <v>732</v>
      </c>
      <c r="DE35" s="62">
        <v>959</v>
      </c>
      <c r="DF35" s="62">
        <v>978</v>
      </c>
      <c r="DG35" s="62">
        <v>703</v>
      </c>
      <c r="DH35" s="62">
        <v>656</v>
      </c>
      <c r="DI35" s="62">
        <v>582</v>
      </c>
      <c r="DJ35" s="62">
        <v>697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49</v>
      </c>
      <c r="DY35" s="76">
        <v>276</v>
      </c>
      <c r="DZ35" s="76">
        <v>333</v>
      </c>
      <c r="EA35" s="76">
        <v>348</v>
      </c>
      <c r="EB35" s="76">
        <v>243</v>
      </c>
      <c r="EC35" s="76">
        <v>213</v>
      </c>
      <c r="ED35" s="76">
        <v>325</v>
      </c>
      <c r="EE35" s="76">
        <v>210</v>
      </c>
      <c r="EF35" s="76">
        <v>205</v>
      </c>
      <c r="EG35" s="76">
        <v>354</v>
      </c>
      <c r="EH35" s="76">
        <v>339</v>
      </c>
      <c r="EI35" s="76">
        <v>232</v>
      </c>
      <c r="EJ35" s="76">
        <v>239</v>
      </c>
      <c r="EK35" s="76">
        <v>315</v>
      </c>
      <c r="EL35" s="76">
        <v>327</v>
      </c>
      <c r="EM35" s="76">
        <v>240</v>
      </c>
      <c r="EN35" s="76">
        <v>209</v>
      </c>
      <c r="EO35" s="76">
        <v>198</v>
      </c>
      <c r="EP35" s="76">
        <v>231</v>
      </c>
      <c r="EQ35" s="76">
        <v>276</v>
      </c>
      <c r="ER35" s="76">
        <v>323</v>
      </c>
      <c r="ES35" s="76">
        <v>344</v>
      </c>
      <c r="ET35" s="76">
        <v>235</v>
      </c>
      <c r="EU35" s="76">
        <v>214</v>
      </c>
      <c r="EV35" s="76">
        <v>322</v>
      </c>
      <c r="EW35" s="76">
        <v>206</v>
      </c>
      <c r="EX35" s="76">
        <v>193</v>
      </c>
      <c r="EY35" s="76">
        <v>349</v>
      </c>
      <c r="EZ35" s="76">
        <v>325</v>
      </c>
      <c r="FA35" s="76">
        <v>238</v>
      </c>
      <c r="FB35" s="76">
        <v>253</v>
      </c>
      <c r="FC35" s="76">
        <v>320</v>
      </c>
      <c r="FD35" s="76">
        <v>318</v>
      </c>
      <c r="FE35" s="76">
        <v>240</v>
      </c>
      <c r="FF35" s="76">
        <v>219</v>
      </c>
      <c r="FG35" s="76">
        <v>193</v>
      </c>
      <c r="FH35" s="76">
        <v>235</v>
      </c>
      <c r="FI35" s="76">
        <v>275</v>
      </c>
      <c r="FJ35" s="76">
        <v>312</v>
      </c>
      <c r="FK35" s="76">
        <v>339</v>
      </c>
      <c r="FL35" s="76">
        <v>230</v>
      </c>
      <c r="FM35" s="76">
        <v>210</v>
      </c>
      <c r="FN35" s="76">
        <v>312</v>
      </c>
      <c r="FO35" s="76">
        <v>213</v>
      </c>
      <c r="FP35" s="76">
        <v>200</v>
      </c>
      <c r="FQ35" s="76">
        <v>366</v>
      </c>
      <c r="FR35" s="76">
        <v>329</v>
      </c>
      <c r="FS35" s="76">
        <v>235</v>
      </c>
      <c r="FT35" s="76">
        <v>240</v>
      </c>
      <c r="FU35" s="76">
        <v>324</v>
      </c>
      <c r="FV35" s="76">
        <v>333</v>
      </c>
      <c r="FW35" s="76">
        <v>223</v>
      </c>
      <c r="FX35" s="76">
        <v>228</v>
      </c>
      <c r="FY35" s="76">
        <v>191</v>
      </c>
      <c r="FZ35" s="76">
        <v>231</v>
      </c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3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208</v>
      </c>
      <c r="CT36" s="62">
        <v>69.333333333333329</v>
      </c>
      <c r="CU36" s="62">
        <v>69.333333333333329</v>
      </c>
      <c r="CV36" s="62">
        <v>208</v>
      </c>
      <c r="CW36" s="62">
        <v>208</v>
      </c>
      <c r="CX36" s="62">
        <v>208</v>
      </c>
      <c r="CY36" s="62">
        <v>208</v>
      </c>
      <c r="CZ36" s="62">
        <v>208</v>
      </c>
      <c r="DA36" s="62">
        <v>208</v>
      </c>
      <c r="DB36" s="62">
        <v>208</v>
      </c>
      <c r="DC36" s="62">
        <v>208</v>
      </c>
      <c r="DD36" s="62">
        <v>208</v>
      </c>
      <c r="DE36" s="62">
        <v>208</v>
      </c>
      <c r="DF36" s="62">
        <v>208</v>
      </c>
      <c r="DG36" s="62">
        <v>208</v>
      </c>
      <c r="DH36" s="62">
        <v>208</v>
      </c>
      <c r="DI36" s="62">
        <v>208</v>
      </c>
      <c r="DJ36" s="62">
        <v>208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50</v>
      </c>
      <c r="DY36" s="76">
        <v>70</v>
      </c>
      <c r="DZ36" s="76">
        <v>70</v>
      </c>
      <c r="EA36" s="76">
        <v>70</v>
      </c>
      <c r="EB36" s="76">
        <v>70</v>
      </c>
      <c r="EC36" s="76">
        <v>70</v>
      </c>
      <c r="ED36" s="76">
        <v>70</v>
      </c>
      <c r="EE36" s="76">
        <v>70</v>
      </c>
      <c r="EF36" s="76">
        <v>70</v>
      </c>
      <c r="EG36" s="76">
        <v>70</v>
      </c>
      <c r="EH36" s="76">
        <v>70</v>
      </c>
      <c r="EI36" s="76">
        <v>70</v>
      </c>
      <c r="EJ36" s="76">
        <v>70</v>
      </c>
      <c r="EK36" s="76">
        <v>70</v>
      </c>
      <c r="EL36" s="76">
        <v>70</v>
      </c>
      <c r="EM36" s="76">
        <v>70</v>
      </c>
      <c r="EN36" s="76">
        <v>70</v>
      </c>
      <c r="EO36" s="76">
        <v>70</v>
      </c>
      <c r="EP36" s="76">
        <v>70</v>
      </c>
      <c r="EQ36" s="76">
        <v>70</v>
      </c>
      <c r="ER36" s="76">
        <v>70</v>
      </c>
      <c r="ES36" s="76">
        <v>70</v>
      </c>
      <c r="ET36" s="76">
        <v>70</v>
      </c>
      <c r="EU36" s="76">
        <v>70</v>
      </c>
      <c r="EV36" s="76">
        <v>70</v>
      </c>
      <c r="EW36" s="76">
        <v>70</v>
      </c>
      <c r="EX36" s="76">
        <v>70</v>
      </c>
      <c r="EY36" s="76">
        <v>70</v>
      </c>
      <c r="EZ36" s="76">
        <v>70</v>
      </c>
      <c r="FA36" s="76">
        <v>70</v>
      </c>
      <c r="FB36" s="76">
        <v>70</v>
      </c>
      <c r="FC36" s="76">
        <v>70</v>
      </c>
      <c r="FD36" s="76">
        <v>70</v>
      </c>
      <c r="FE36" s="76">
        <v>70</v>
      </c>
      <c r="FF36" s="76">
        <v>70</v>
      </c>
      <c r="FG36" s="76">
        <v>70</v>
      </c>
      <c r="FH36" s="76">
        <v>70</v>
      </c>
      <c r="FI36" s="76">
        <v>68</v>
      </c>
      <c r="FJ36" s="76">
        <v>68</v>
      </c>
      <c r="FK36" s="76">
        <v>68</v>
      </c>
      <c r="FL36" s="76">
        <v>68</v>
      </c>
      <c r="FM36" s="76">
        <v>68</v>
      </c>
      <c r="FN36" s="76">
        <v>68</v>
      </c>
      <c r="FO36" s="76">
        <v>68</v>
      </c>
      <c r="FP36" s="76">
        <v>68</v>
      </c>
      <c r="FQ36" s="76">
        <v>68</v>
      </c>
      <c r="FR36" s="76">
        <v>68</v>
      </c>
      <c r="FS36" s="76">
        <v>68</v>
      </c>
      <c r="FT36" s="76">
        <v>68</v>
      </c>
      <c r="FU36" s="76">
        <v>68</v>
      </c>
      <c r="FV36" s="76">
        <v>68</v>
      </c>
      <c r="FW36" s="76">
        <v>68</v>
      </c>
      <c r="FX36" s="76">
        <v>68</v>
      </c>
      <c r="FY36" s="76">
        <v>68</v>
      </c>
      <c r="FZ36" s="76">
        <v>68</v>
      </c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3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3.9759615384615383</v>
      </c>
      <c r="CT37" s="62">
        <v>4.6538461538461542</v>
      </c>
      <c r="CU37" s="62">
        <v>4.9567307692307701</v>
      </c>
      <c r="CV37" s="62">
        <v>3.4038461538461537</v>
      </c>
      <c r="CW37" s="62">
        <v>3.0625</v>
      </c>
      <c r="CX37" s="62">
        <v>4.6105769230769234</v>
      </c>
      <c r="CY37" s="62">
        <v>3.0240384615384617</v>
      </c>
      <c r="CZ37" s="62">
        <v>2.875</v>
      </c>
      <c r="DA37" s="62">
        <v>5.1394230769230766</v>
      </c>
      <c r="DB37" s="62">
        <v>4.7740384615384617</v>
      </c>
      <c r="DC37" s="62">
        <v>3.3894230769230771</v>
      </c>
      <c r="DD37" s="62">
        <v>3.5192307692307692</v>
      </c>
      <c r="DE37" s="62">
        <v>4.6105769230769234</v>
      </c>
      <c r="DF37" s="62">
        <v>4.7019230769230766</v>
      </c>
      <c r="DG37" s="62">
        <v>3.3798076923076925</v>
      </c>
      <c r="DH37" s="62">
        <v>3.1538461538461537</v>
      </c>
      <c r="DI37" s="62">
        <v>2.7980769230769229</v>
      </c>
      <c r="DJ37" s="62">
        <v>3.3509615384615383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9</v>
      </c>
      <c r="DY37" s="76">
        <v>3.9428571428571431</v>
      </c>
      <c r="DZ37" s="76">
        <v>4.7571428571428571</v>
      </c>
      <c r="EA37" s="76">
        <v>4.9714285714285715</v>
      </c>
      <c r="EB37" s="76">
        <v>3.4714285714285715</v>
      </c>
      <c r="EC37" s="76">
        <v>3.0428571428571427</v>
      </c>
      <c r="ED37" s="76">
        <v>4.6428571428571432</v>
      </c>
      <c r="EE37" s="76">
        <v>3</v>
      </c>
      <c r="EF37" s="76">
        <v>2.9285714285714284</v>
      </c>
      <c r="EG37" s="76">
        <v>5.0571428571428569</v>
      </c>
      <c r="EH37" s="76">
        <v>4.8428571428571425</v>
      </c>
      <c r="EI37" s="76">
        <v>3.3142857142857145</v>
      </c>
      <c r="EJ37" s="76">
        <v>3.4142857142857141</v>
      </c>
      <c r="EK37" s="76">
        <v>4.5</v>
      </c>
      <c r="EL37" s="76">
        <v>4.6714285714285717</v>
      </c>
      <c r="EM37" s="76">
        <v>3.4285714285714284</v>
      </c>
      <c r="EN37" s="76">
        <v>2.9857142857142858</v>
      </c>
      <c r="EO37" s="76">
        <v>2.8285714285714287</v>
      </c>
      <c r="EP37" s="76">
        <v>3.3</v>
      </c>
      <c r="EQ37" s="76">
        <v>3.9428571428571431</v>
      </c>
      <c r="ER37" s="76">
        <v>4.6142857142857139</v>
      </c>
      <c r="ES37" s="76">
        <v>4.9142857142857146</v>
      </c>
      <c r="ET37" s="76">
        <v>3.3571428571428572</v>
      </c>
      <c r="EU37" s="76">
        <v>3.0571428571428569</v>
      </c>
      <c r="EV37" s="76">
        <v>4.5999999999999996</v>
      </c>
      <c r="EW37" s="76">
        <v>2.9428571428571431</v>
      </c>
      <c r="EX37" s="76">
        <v>2.7571428571428571</v>
      </c>
      <c r="EY37" s="76">
        <v>4.9857142857142858</v>
      </c>
      <c r="EZ37" s="76">
        <v>4.6428571428571432</v>
      </c>
      <c r="FA37" s="76">
        <v>3.4</v>
      </c>
      <c r="FB37" s="76">
        <v>3.6142857142857143</v>
      </c>
      <c r="FC37" s="76">
        <v>4.5714285714285712</v>
      </c>
      <c r="FD37" s="76">
        <v>4.5428571428571427</v>
      </c>
      <c r="FE37" s="76">
        <v>3.4285714285714284</v>
      </c>
      <c r="FF37" s="76">
        <v>3.1285714285714286</v>
      </c>
      <c r="FG37" s="76">
        <v>2.7571428571428571</v>
      </c>
      <c r="FH37" s="76">
        <v>3.3571428571428572</v>
      </c>
      <c r="FI37" s="76">
        <v>4.0441176470588234</v>
      </c>
      <c r="FJ37" s="76">
        <v>4.5882352941176467</v>
      </c>
      <c r="FK37" s="76">
        <v>4.9852941176470589</v>
      </c>
      <c r="FL37" s="76">
        <v>3.3823529411764706</v>
      </c>
      <c r="FM37" s="76">
        <v>3.0882352941176472</v>
      </c>
      <c r="FN37" s="76">
        <v>4.5882352941176467</v>
      </c>
      <c r="FO37" s="76">
        <v>3.1323529411764706</v>
      </c>
      <c r="FP37" s="76">
        <v>2.9411764705882355</v>
      </c>
      <c r="FQ37" s="76">
        <v>5.382352941176471</v>
      </c>
      <c r="FR37" s="76">
        <v>4.8382352941176467</v>
      </c>
      <c r="FS37" s="76">
        <v>3.4558823529411766</v>
      </c>
      <c r="FT37" s="76">
        <v>3.5294117647058822</v>
      </c>
      <c r="FU37" s="76">
        <v>4.7647058823529411</v>
      </c>
      <c r="FV37" s="76">
        <v>4.8970588235294121</v>
      </c>
      <c r="FW37" s="76">
        <v>3.2794117647058822</v>
      </c>
      <c r="FX37" s="76">
        <v>3.3529411764705883</v>
      </c>
      <c r="FY37" s="76">
        <v>2.8088235294117645</v>
      </c>
      <c r="FZ37" s="76">
        <v>3.3970588235294117</v>
      </c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3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21</v>
      </c>
      <c r="CT38" s="62">
        <v>25</v>
      </c>
      <c r="CU38" s="62">
        <v>28</v>
      </c>
      <c r="CV38" s="62">
        <v>20</v>
      </c>
      <c r="CW38" s="62">
        <v>16</v>
      </c>
      <c r="CX38" s="62">
        <v>24</v>
      </c>
      <c r="CY38" s="62">
        <v>17</v>
      </c>
      <c r="CZ38" s="62">
        <v>16</v>
      </c>
      <c r="DA38" s="62">
        <v>28</v>
      </c>
      <c r="DB38" s="62">
        <v>27</v>
      </c>
      <c r="DC38" s="62">
        <v>18</v>
      </c>
      <c r="DD38" s="62">
        <v>19</v>
      </c>
      <c r="DE38" s="62">
        <v>22</v>
      </c>
      <c r="DF38" s="62">
        <v>27</v>
      </c>
      <c r="DG38" s="62">
        <v>19</v>
      </c>
      <c r="DH38" s="62">
        <v>15</v>
      </c>
      <c r="DI38" s="62">
        <v>19</v>
      </c>
      <c r="DJ38" s="62">
        <v>18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51</v>
      </c>
      <c r="DY38" s="76">
        <v>7</v>
      </c>
      <c r="DZ38" s="76">
        <v>8</v>
      </c>
      <c r="EA38" s="76">
        <v>10</v>
      </c>
      <c r="EB38" s="76">
        <v>8</v>
      </c>
      <c r="EC38" s="76">
        <v>5</v>
      </c>
      <c r="ED38" s="76">
        <v>9</v>
      </c>
      <c r="EE38" s="76">
        <v>6</v>
      </c>
      <c r="EF38" s="76">
        <v>4</v>
      </c>
      <c r="EG38" s="76">
        <v>9</v>
      </c>
      <c r="EH38" s="76">
        <v>9</v>
      </c>
      <c r="EI38" s="76">
        <v>6</v>
      </c>
      <c r="EJ38" s="76">
        <v>7</v>
      </c>
      <c r="EK38" s="76">
        <v>7</v>
      </c>
      <c r="EL38" s="76">
        <v>9</v>
      </c>
      <c r="EM38" s="76">
        <v>7</v>
      </c>
      <c r="EN38" s="76">
        <v>4</v>
      </c>
      <c r="EO38" s="76">
        <v>6</v>
      </c>
      <c r="EP38" s="76">
        <v>5</v>
      </c>
      <c r="EQ38" s="76">
        <v>6</v>
      </c>
      <c r="ER38" s="76">
        <v>10</v>
      </c>
      <c r="ES38" s="76">
        <v>9</v>
      </c>
      <c r="ET38" s="76">
        <v>6</v>
      </c>
      <c r="EU38" s="76">
        <v>6</v>
      </c>
      <c r="EV38" s="76">
        <v>7</v>
      </c>
      <c r="EW38" s="76">
        <v>6</v>
      </c>
      <c r="EX38" s="76">
        <v>5</v>
      </c>
      <c r="EY38" s="76">
        <v>9</v>
      </c>
      <c r="EZ38" s="76">
        <v>8</v>
      </c>
      <c r="FA38" s="76">
        <v>6</v>
      </c>
      <c r="FB38" s="76">
        <v>7</v>
      </c>
      <c r="FC38" s="76">
        <v>8</v>
      </c>
      <c r="FD38" s="76">
        <v>9</v>
      </c>
      <c r="FE38" s="76">
        <v>6</v>
      </c>
      <c r="FF38" s="76">
        <v>5</v>
      </c>
      <c r="FG38" s="76">
        <v>7</v>
      </c>
      <c r="FH38" s="76">
        <v>7</v>
      </c>
      <c r="FI38" s="76">
        <v>8</v>
      </c>
      <c r="FJ38" s="76">
        <v>7</v>
      </c>
      <c r="FK38" s="76">
        <v>9</v>
      </c>
      <c r="FL38" s="76">
        <v>6</v>
      </c>
      <c r="FM38" s="76">
        <v>5</v>
      </c>
      <c r="FN38" s="76">
        <v>8</v>
      </c>
      <c r="FO38" s="76">
        <v>5</v>
      </c>
      <c r="FP38" s="76">
        <v>7</v>
      </c>
      <c r="FQ38" s="76">
        <v>10</v>
      </c>
      <c r="FR38" s="76">
        <v>10</v>
      </c>
      <c r="FS38" s="76">
        <v>6</v>
      </c>
      <c r="FT38" s="76">
        <v>5</v>
      </c>
      <c r="FU38" s="76">
        <v>7</v>
      </c>
      <c r="FV38" s="76">
        <v>9</v>
      </c>
      <c r="FW38" s="76">
        <v>6</v>
      </c>
      <c r="FX38" s="76">
        <v>6</v>
      </c>
      <c r="FY38" s="76">
        <v>6</v>
      </c>
      <c r="FZ38" s="76">
        <v>6</v>
      </c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3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6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52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3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3.5</v>
      </c>
      <c r="CT40" s="62">
        <v>4.166666666666667</v>
      </c>
      <c r="CU40" s="62">
        <v>4.666666666666667</v>
      </c>
      <c r="CV40" s="62">
        <v>3.3333333333333335</v>
      </c>
      <c r="CW40" s="62">
        <v>2.6666666666666665</v>
      </c>
      <c r="CX40" s="62">
        <v>4</v>
      </c>
      <c r="CY40" s="62">
        <v>2.8333333333333335</v>
      </c>
      <c r="CZ40" s="62">
        <v>2.6666666666666665</v>
      </c>
      <c r="DA40" s="62">
        <v>4.666666666666667</v>
      </c>
      <c r="DB40" s="62">
        <v>4.5</v>
      </c>
      <c r="DC40" s="62">
        <v>3</v>
      </c>
      <c r="DD40" s="62">
        <v>3.1666666666666665</v>
      </c>
      <c r="DE40" s="62">
        <v>3.6666666666666665</v>
      </c>
      <c r="DF40" s="62">
        <v>4.5</v>
      </c>
      <c r="DG40" s="62">
        <v>3.1666666666666665</v>
      </c>
      <c r="DH40" s="62">
        <v>2.5</v>
      </c>
      <c r="DI40" s="62">
        <v>3.1666666666666665</v>
      </c>
      <c r="DJ40" s="62">
        <v>3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11</v>
      </c>
      <c r="DY40" s="76">
        <v>3.5</v>
      </c>
      <c r="DZ40" s="76">
        <v>4</v>
      </c>
      <c r="EA40" s="76">
        <v>5</v>
      </c>
      <c r="EB40" s="76">
        <v>4</v>
      </c>
      <c r="EC40" s="76">
        <v>2.5</v>
      </c>
      <c r="ED40" s="76">
        <v>4.5</v>
      </c>
      <c r="EE40" s="76">
        <v>3</v>
      </c>
      <c r="EF40" s="76">
        <v>2</v>
      </c>
      <c r="EG40" s="76">
        <v>4.5</v>
      </c>
      <c r="EH40" s="76">
        <v>4.5</v>
      </c>
      <c r="EI40" s="76">
        <v>3</v>
      </c>
      <c r="EJ40" s="76">
        <v>3.5</v>
      </c>
      <c r="EK40" s="76">
        <v>3.5</v>
      </c>
      <c r="EL40" s="76">
        <v>4.5</v>
      </c>
      <c r="EM40" s="76">
        <v>3.5</v>
      </c>
      <c r="EN40" s="76">
        <v>2</v>
      </c>
      <c r="EO40" s="76">
        <v>3</v>
      </c>
      <c r="EP40" s="76">
        <v>2.5</v>
      </c>
      <c r="EQ40" s="76">
        <v>3</v>
      </c>
      <c r="ER40" s="76">
        <v>5</v>
      </c>
      <c r="ES40" s="76">
        <v>4.5</v>
      </c>
      <c r="ET40" s="76">
        <v>3</v>
      </c>
      <c r="EU40" s="76">
        <v>3</v>
      </c>
      <c r="EV40" s="76">
        <v>3.5</v>
      </c>
      <c r="EW40" s="76">
        <v>3</v>
      </c>
      <c r="EX40" s="76">
        <v>2.5</v>
      </c>
      <c r="EY40" s="76">
        <v>4.5</v>
      </c>
      <c r="EZ40" s="76">
        <v>4</v>
      </c>
      <c r="FA40" s="76">
        <v>3</v>
      </c>
      <c r="FB40" s="76">
        <v>3.5</v>
      </c>
      <c r="FC40" s="76">
        <v>4</v>
      </c>
      <c r="FD40" s="76">
        <v>4.5</v>
      </c>
      <c r="FE40" s="76">
        <v>3</v>
      </c>
      <c r="FF40" s="76">
        <v>2.5</v>
      </c>
      <c r="FG40" s="76">
        <v>3.5</v>
      </c>
      <c r="FH40" s="76">
        <v>3.5</v>
      </c>
      <c r="FI40" s="76">
        <v>4</v>
      </c>
      <c r="FJ40" s="76">
        <v>3.5</v>
      </c>
      <c r="FK40" s="76">
        <v>4.5</v>
      </c>
      <c r="FL40" s="76">
        <v>3</v>
      </c>
      <c r="FM40" s="76">
        <v>2.5</v>
      </c>
      <c r="FN40" s="76">
        <v>4</v>
      </c>
      <c r="FO40" s="76">
        <v>2.5</v>
      </c>
      <c r="FP40" s="76">
        <v>3.5</v>
      </c>
      <c r="FQ40" s="76">
        <v>5</v>
      </c>
      <c r="FR40" s="76">
        <v>5</v>
      </c>
      <c r="FS40" s="76">
        <v>3</v>
      </c>
      <c r="FT40" s="76">
        <v>2.5</v>
      </c>
      <c r="FU40" s="76">
        <v>3.5</v>
      </c>
      <c r="FV40" s="76">
        <v>4.5</v>
      </c>
      <c r="FW40" s="76">
        <v>3</v>
      </c>
      <c r="FX40" s="76">
        <v>3</v>
      </c>
      <c r="FY40" s="76">
        <v>3</v>
      </c>
      <c r="FZ40" s="76">
        <v>3</v>
      </c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3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125</v>
      </c>
      <c r="CT41" s="62">
        <v>133</v>
      </c>
      <c r="CU41" s="62">
        <v>146</v>
      </c>
      <c r="CV41" s="62">
        <v>106</v>
      </c>
      <c r="CW41" s="62">
        <v>93</v>
      </c>
      <c r="CX41" s="62">
        <v>141</v>
      </c>
      <c r="CY41" s="62">
        <v>95</v>
      </c>
      <c r="CZ41" s="62">
        <v>83</v>
      </c>
      <c r="DA41" s="62">
        <v>159</v>
      </c>
      <c r="DB41" s="62">
        <v>140</v>
      </c>
      <c r="DC41" s="62">
        <v>103</v>
      </c>
      <c r="DD41" s="62">
        <v>106</v>
      </c>
      <c r="DE41" s="62">
        <v>140</v>
      </c>
      <c r="DF41" s="62">
        <v>146</v>
      </c>
      <c r="DG41" s="62">
        <v>103</v>
      </c>
      <c r="DH41" s="62">
        <v>82</v>
      </c>
      <c r="DI41" s="62">
        <v>85</v>
      </c>
      <c r="DJ41" s="62">
        <v>102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53</v>
      </c>
      <c r="DY41" s="76">
        <v>44</v>
      </c>
      <c r="DZ41" s="76">
        <v>46</v>
      </c>
      <c r="EA41" s="76">
        <v>49</v>
      </c>
      <c r="EB41" s="76">
        <v>38</v>
      </c>
      <c r="EC41" s="76">
        <v>30</v>
      </c>
      <c r="ED41" s="76">
        <v>48</v>
      </c>
      <c r="EE41" s="76">
        <v>33</v>
      </c>
      <c r="EF41" s="76">
        <v>28</v>
      </c>
      <c r="EG41" s="76">
        <v>52</v>
      </c>
      <c r="EH41" s="76">
        <v>50</v>
      </c>
      <c r="EI41" s="76">
        <v>32</v>
      </c>
      <c r="EJ41" s="76">
        <v>35</v>
      </c>
      <c r="EK41" s="76">
        <v>42</v>
      </c>
      <c r="EL41" s="76">
        <v>47</v>
      </c>
      <c r="EM41" s="76">
        <v>36</v>
      </c>
      <c r="EN41" s="76">
        <v>29</v>
      </c>
      <c r="EO41" s="76">
        <v>27</v>
      </c>
      <c r="EP41" s="76">
        <v>33</v>
      </c>
      <c r="EQ41" s="76">
        <v>37</v>
      </c>
      <c r="ER41" s="76">
        <v>44</v>
      </c>
      <c r="ES41" s="76">
        <v>49</v>
      </c>
      <c r="ET41" s="76">
        <v>33</v>
      </c>
      <c r="EU41" s="76">
        <v>32</v>
      </c>
      <c r="EV41" s="76">
        <v>48</v>
      </c>
      <c r="EW41" s="76">
        <v>29</v>
      </c>
      <c r="EX41" s="76">
        <v>28</v>
      </c>
      <c r="EY41" s="76">
        <v>54</v>
      </c>
      <c r="EZ41" s="76">
        <v>44</v>
      </c>
      <c r="FA41" s="76">
        <v>37</v>
      </c>
      <c r="FB41" s="76">
        <v>37</v>
      </c>
      <c r="FC41" s="76">
        <v>51</v>
      </c>
      <c r="FD41" s="76">
        <v>49</v>
      </c>
      <c r="FE41" s="76">
        <v>34</v>
      </c>
      <c r="FF41" s="76">
        <v>26</v>
      </c>
      <c r="FG41" s="76">
        <v>28</v>
      </c>
      <c r="FH41" s="76">
        <v>33</v>
      </c>
      <c r="FI41" s="76">
        <v>44</v>
      </c>
      <c r="FJ41" s="76">
        <v>43</v>
      </c>
      <c r="FK41" s="76">
        <v>48</v>
      </c>
      <c r="FL41" s="76">
        <v>35</v>
      </c>
      <c r="FM41" s="76">
        <v>31</v>
      </c>
      <c r="FN41" s="76">
        <v>45</v>
      </c>
      <c r="FO41" s="76">
        <v>33</v>
      </c>
      <c r="FP41" s="76">
        <v>27</v>
      </c>
      <c r="FQ41" s="76">
        <v>53</v>
      </c>
      <c r="FR41" s="76">
        <v>46</v>
      </c>
      <c r="FS41" s="76">
        <v>34</v>
      </c>
      <c r="FT41" s="76">
        <v>34</v>
      </c>
      <c r="FU41" s="76">
        <v>47</v>
      </c>
      <c r="FV41" s="76">
        <v>50</v>
      </c>
      <c r="FW41" s="76">
        <v>33</v>
      </c>
      <c r="FX41" s="76">
        <v>27</v>
      </c>
      <c r="FY41" s="76">
        <v>30</v>
      </c>
      <c r="FZ41" s="76">
        <v>36</v>
      </c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3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30</v>
      </c>
      <c r="CU42" s="62">
        <v>30</v>
      </c>
      <c r="CV42" s="62">
        <v>30</v>
      </c>
      <c r="CW42" s="62">
        <v>30</v>
      </c>
      <c r="CX42" s="62">
        <v>30</v>
      </c>
      <c r="CY42" s="62">
        <v>30</v>
      </c>
      <c r="CZ42" s="62">
        <v>30</v>
      </c>
      <c r="DA42" s="62">
        <v>30</v>
      </c>
      <c r="DB42" s="62">
        <v>30</v>
      </c>
      <c r="DC42" s="62">
        <v>30</v>
      </c>
      <c r="DD42" s="62">
        <v>30</v>
      </c>
      <c r="DE42" s="62">
        <v>30</v>
      </c>
      <c r="DF42" s="62">
        <v>30</v>
      </c>
      <c r="DG42" s="62">
        <v>30</v>
      </c>
      <c r="DH42" s="62">
        <v>30</v>
      </c>
      <c r="DI42" s="62">
        <v>30</v>
      </c>
      <c r="DJ42" s="62">
        <v>30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54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3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4.166666666666667</v>
      </c>
      <c r="CT43" s="62">
        <v>4.4333333333333336</v>
      </c>
      <c r="CU43" s="62">
        <v>4.8666666666666663</v>
      </c>
      <c r="CV43" s="62">
        <v>3.5333333333333332</v>
      </c>
      <c r="CW43" s="62">
        <v>3.1</v>
      </c>
      <c r="CX43" s="62">
        <v>4.7</v>
      </c>
      <c r="CY43" s="62">
        <v>3.1666666666666665</v>
      </c>
      <c r="CZ43" s="62">
        <v>2.7666666666666666</v>
      </c>
      <c r="DA43" s="62">
        <v>5.3</v>
      </c>
      <c r="DB43" s="62">
        <v>4.666666666666667</v>
      </c>
      <c r="DC43" s="62">
        <v>3.4333333333333331</v>
      </c>
      <c r="DD43" s="62">
        <v>3.5333333333333332</v>
      </c>
      <c r="DE43" s="62">
        <v>4.666666666666667</v>
      </c>
      <c r="DF43" s="62">
        <v>4.8666666666666663</v>
      </c>
      <c r="DG43" s="62">
        <v>3.4333333333333331</v>
      </c>
      <c r="DH43" s="62">
        <v>2.7333333333333334</v>
      </c>
      <c r="DI43" s="62">
        <v>2.8333333333333335</v>
      </c>
      <c r="DJ43" s="62">
        <v>3.4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10</v>
      </c>
      <c r="DY43" s="76">
        <v>4.4000000000000004</v>
      </c>
      <c r="DZ43" s="76">
        <v>4.5999999999999996</v>
      </c>
      <c r="EA43" s="76">
        <v>4.9000000000000004</v>
      </c>
      <c r="EB43" s="76">
        <v>3.8</v>
      </c>
      <c r="EC43" s="76">
        <v>3</v>
      </c>
      <c r="ED43" s="76">
        <v>4.8</v>
      </c>
      <c r="EE43" s="76">
        <v>3.3</v>
      </c>
      <c r="EF43" s="76">
        <v>2.8</v>
      </c>
      <c r="EG43" s="76">
        <v>5.2</v>
      </c>
      <c r="EH43" s="76">
        <v>5</v>
      </c>
      <c r="EI43" s="76">
        <v>3.2</v>
      </c>
      <c r="EJ43" s="76">
        <v>3.5</v>
      </c>
      <c r="EK43" s="76">
        <v>4.2</v>
      </c>
      <c r="EL43" s="76">
        <v>4.7</v>
      </c>
      <c r="EM43" s="76">
        <v>3.6</v>
      </c>
      <c r="EN43" s="76">
        <v>2.9</v>
      </c>
      <c r="EO43" s="76">
        <v>2.7</v>
      </c>
      <c r="EP43" s="76">
        <v>3.3</v>
      </c>
      <c r="EQ43" s="76">
        <v>3.7</v>
      </c>
      <c r="ER43" s="76">
        <v>4.4000000000000004</v>
      </c>
      <c r="ES43" s="76">
        <v>4.9000000000000004</v>
      </c>
      <c r="ET43" s="76">
        <v>3.3</v>
      </c>
      <c r="EU43" s="76">
        <v>3.2</v>
      </c>
      <c r="EV43" s="76">
        <v>4.8</v>
      </c>
      <c r="EW43" s="76">
        <v>2.9</v>
      </c>
      <c r="EX43" s="76">
        <v>2.8</v>
      </c>
      <c r="EY43" s="76">
        <v>5.4</v>
      </c>
      <c r="EZ43" s="76">
        <v>4.4000000000000004</v>
      </c>
      <c r="FA43" s="76">
        <v>3.7</v>
      </c>
      <c r="FB43" s="76">
        <v>3.7</v>
      </c>
      <c r="FC43" s="76">
        <v>5.0999999999999996</v>
      </c>
      <c r="FD43" s="76">
        <v>4.9000000000000004</v>
      </c>
      <c r="FE43" s="76">
        <v>3.4</v>
      </c>
      <c r="FF43" s="76">
        <v>2.6</v>
      </c>
      <c r="FG43" s="76">
        <v>2.8</v>
      </c>
      <c r="FH43" s="76">
        <v>3.3</v>
      </c>
      <c r="FI43" s="76">
        <v>4.4000000000000004</v>
      </c>
      <c r="FJ43" s="76">
        <v>4.3</v>
      </c>
      <c r="FK43" s="76">
        <v>4.8</v>
      </c>
      <c r="FL43" s="76">
        <v>3.5</v>
      </c>
      <c r="FM43" s="76">
        <v>3.1</v>
      </c>
      <c r="FN43" s="76">
        <v>4.5</v>
      </c>
      <c r="FO43" s="76">
        <v>3.3</v>
      </c>
      <c r="FP43" s="76">
        <v>2.7</v>
      </c>
      <c r="FQ43" s="76">
        <v>5.3</v>
      </c>
      <c r="FR43" s="76">
        <v>4.5999999999999996</v>
      </c>
      <c r="FS43" s="76">
        <v>3.4</v>
      </c>
      <c r="FT43" s="76">
        <v>3.4</v>
      </c>
      <c r="FU43" s="76">
        <v>4.7</v>
      </c>
      <c r="FV43" s="76">
        <v>5</v>
      </c>
      <c r="FW43" s="76">
        <v>3.3</v>
      </c>
      <c r="FX43" s="76">
        <v>2.7</v>
      </c>
      <c r="FY43" s="76">
        <v>3</v>
      </c>
      <c r="FZ43" s="76">
        <v>3.6</v>
      </c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3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220</v>
      </c>
      <c r="CT44" s="62">
        <v>247</v>
      </c>
      <c r="CU44" s="62">
        <v>259</v>
      </c>
      <c r="CV44" s="62">
        <v>190</v>
      </c>
      <c r="CW44" s="62">
        <v>165</v>
      </c>
      <c r="CX44" s="62">
        <v>253</v>
      </c>
      <c r="CY44" s="62">
        <v>172</v>
      </c>
      <c r="CZ44" s="62">
        <v>148</v>
      </c>
      <c r="DA44" s="62">
        <v>283</v>
      </c>
      <c r="DB44" s="62">
        <v>258</v>
      </c>
      <c r="DC44" s="62">
        <v>196</v>
      </c>
      <c r="DD44" s="62">
        <v>186</v>
      </c>
      <c r="DE44" s="62">
        <v>255</v>
      </c>
      <c r="DF44" s="62">
        <v>258</v>
      </c>
      <c r="DG44" s="62">
        <v>194</v>
      </c>
      <c r="DH44" s="62">
        <v>156</v>
      </c>
      <c r="DI44" s="62">
        <v>153</v>
      </c>
      <c r="DJ44" s="62">
        <v>191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112</v>
      </c>
      <c r="DY44" s="76">
        <v>75</v>
      </c>
      <c r="DZ44" s="76">
        <v>82</v>
      </c>
      <c r="EA44" s="76">
        <v>87</v>
      </c>
      <c r="EB44" s="76">
        <v>65</v>
      </c>
      <c r="EC44" s="76">
        <v>54</v>
      </c>
      <c r="ED44" s="76">
        <v>87</v>
      </c>
      <c r="EE44" s="76">
        <v>60</v>
      </c>
      <c r="EF44" s="76">
        <v>51</v>
      </c>
      <c r="EG44" s="76">
        <v>91</v>
      </c>
      <c r="EH44" s="76">
        <v>90</v>
      </c>
      <c r="EI44" s="76">
        <v>62</v>
      </c>
      <c r="EJ44" s="76">
        <v>57</v>
      </c>
      <c r="EK44" s="76">
        <v>84</v>
      </c>
      <c r="EL44" s="76">
        <v>88</v>
      </c>
      <c r="EM44" s="76">
        <v>65</v>
      </c>
      <c r="EN44" s="76">
        <v>53</v>
      </c>
      <c r="EO44" s="76">
        <v>48</v>
      </c>
      <c r="EP44" s="76">
        <v>61</v>
      </c>
      <c r="EQ44" s="76">
        <v>70</v>
      </c>
      <c r="ER44" s="76">
        <v>83</v>
      </c>
      <c r="ES44" s="76">
        <v>85</v>
      </c>
      <c r="ET44" s="76">
        <v>61</v>
      </c>
      <c r="EU44" s="76">
        <v>54</v>
      </c>
      <c r="EV44" s="76">
        <v>83</v>
      </c>
      <c r="EW44" s="76">
        <v>53</v>
      </c>
      <c r="EX44" s="76">
        <v>48</v>
      </c>
      <c r="EY44" s="76">
        <v>97</v>
      </c>
      <c r="EZ44" s="76">
        <v>82</v>
      </c>
      <c r="FA44" s="76">
        <v>69</v>
      </c>
      <c r="FB44" s="76">
        <v>68</v>
      </c>
      <c r="FC44" s="76">
        <v>85</v>
      </c>
      <c r="FD44" s="76">
        <v>81</v>
      </c>
      <c r="FE44" s="76">
        <v>66</v>
      </c>
      <c r="FF44" s="76">
        <v>49</v>
      </c>
      <c r="FG44" s="76">
        <v>52</v>
      </c>
      <c r="FH44" s="76">
        <v>63</v>
      </c>
      <c r="FI44" s="76">
        <v>75</v>
      </c>
      <c r="FJ44" s="76">
        <v>82</v>
      </c>
      <c r="FK44" s="76">
        <v>87</v>
      </c>
      <c r="FL44" s="76">
        <v>64</v>
      </c>
      <c r="FM44" s="76">
        <v>57</v>
      </c>
      <c r="FN44" s="76">
        <v>83</v>
      </c>
      <c r="FO44" s="76">
        <v>59</v>
      </c>
      <c r="FP44" s="76">
        <v>49</v>
      </c>
      <c r="FQ44" s="76">
        <v>95</v>
      </c>
      <c r="FR44" s="76">
        <v>86</v>
      </c>
      <c r="FS44" s="76">
        <v>65</v>
      </c>
      <c r="FT44" s="76">
        <v>61</v>
      </c>
      <c r="FU44" s="76">
        <v>86</v>
      </c>
      <c r="FV44" s="76">
        <v>89</v>
      </c>
      <c r="FW44" s="76">
        <v>63</v>
      </c>
      <c r="FX44" s="76">
        <v>54</v>
      </c>
      <c r="FY44" s="76">
        <v>53</v>
      </c>
      <c r="FZ44" s="76">
        <v>67</v>
      </c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3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54</v>
      </c>
      <c r="CT45" s="62">
        <v>54</v>
      </c>
      <c r="CU45" s="62">
        <v>54</v>
      </c>
      <c r="CV45" s="62">
        <v>54</v>
      </c>
      <c r="CW45" s="62">
        <v>54</v>
      </c>
      <c r="CX45" s="62">
        <v>54</v>
      </c>
      <c r="CY45" s="62">
        <v>54</v>
      </c>
      <c r="CZ45" s="62">
        <v>54</v>
      </c>
      <c r="DA45" s="62">
        <v>54</v>
      </c>
      <c r="DB45" s="62">
        <v>54</v>
      </c>
      <c r="DC45" s="62">
        <v>54</v>
      </c>
      <c r="DD45" s="62">
        <v>54</v>
      </c>
      <c r="DE45" s="62">
        <v>54</v>
      </c>
      <c r="DF45" s="62">
        <v>54</v>
      </c>
      <c r="DG45" s="62">
        <v>54</v>
      </c>
      <c r="DH45" s="62">
        <v>54</v>
      </c>
      <c r="DI45" s="62">
        <v>54</v>
      </c>
      <c r="DJ45" s="62">
        <v>54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113</v>
      </c>
      <c r="DY45" s="76">
        <v>18</v>
      </c>
      <c r="DZ45" s="76">
        <v>18</v>
      </c>
      <c r="EA45" s="76">
        <v>18</v>
      </c>
      <c r="EB45" s="76">
        <v>18</v>
      </c>
      <c r="EC45" s="76">
        <v>18</v>
      </c>
      <c r="ED45" s="76">
        <v>18</v>
      </c>
      <c r="EE45" s="76">
        <v>18</v>
      </c>
      <c r="EF45" s="76">
        <v>18</v>
      </c>
      <c r="EG45" s="76">
        <v>18</v>
      </c>
      <c r="EH45" s="76">
        <v>18</v>
      </c>
      <c r="EI45" s="76">
        <v>18</v>
      </c>
      <c r="EJ45" s="76">
        <v>18</v>
      </c>
      <c r="EK45" s="76">
        <v>18</v>
      </c>
      <c r="EL45" s="76">
        <v>18</v>
      </c>
      <c r="EM45" s="76">
        <v>18</v>
      </c>
      <c r="EN45" s="76">
        <v>18</v>
      </c>
      <c r="EO45" s="76">
        <v>18</v>
      </c>
      <c r="EP45" s="76">
        <v>18</v>
      </c>
      <c r="EQ45" s="76">
        <v>18</v>
      </c>
      <c r="ER45" s="76">
        <v>18</v>
      </c>
      <c r="ES45" s="76">
        <v>18</v>
      </c>
      <c r="ET45" s="76">
        <v>18</v>
      </c>
      <c r="EU45" s="76">
        <v>18</v>
      </c>
      <c r="EV45" s="76">
        <v>18</v>
      </c>
      <c r="EW45" s="76">
        <v>18</v>
      </c>
      <c r="EX45" s="76">
        <v>18</v>
      </c>
      <c r="EY45" s="76">
        <v>18</v>
      </c>
      <c r="EZ45" s="76">
        <v>18</v>
      </c>
      <c r="FA45" s="76">
        <v>18</v>
      </c>
      <c r="FB45" s="76">
        <v>18</v>
      </c>
      <c r="FC45" s="76">
        <v>18</v>
      </c>
      <c r="FD45" s="76">
        <v>18</v>
      </c>
      <c r="FE45" s="76">
        <v>18</v>
      </c>
      <c r="FF45" s="76">
        <v>18</v>
      </c>
      <c r="FG45" s="76">
        <v>18</v>
      </c>
      <c r="FH45" s="76">
        <v>18</v>
      </c>
      <c r="FI45" s="76">
        <v>18</v>
      </c>
      <c r="FJ45" s="76">
        <v>18</v>
      </c>
      <c r="FK45" s="76">
        <v>18</v>
      </c>
      <c r="FL45" s="76">
        <v>18</v>
      </c>
      <c r="FM45" s="76">
        <v>18</v>
      </c>
      <c r="FN45" s="76">
        <v>18</v>
      </c>
      <c r="FO45" s="76">
        <v>18</v>
      </c>
      <c r="FP45" s="76">
        <v>18</v>
      </c>
      <c r="FQ45" s="76">
        <v>18</v>
      </c>
      <c r="FR45" s="76">
        <v>18</v>
      </c>
      <c r="FS45" s="76">
        <v>18</v>
      </c>
      <c r="FT45" s="76">
        <v>18</v>
      </c>
      <c r="FU45" s="76">
        <v>18</v>
      </c>
      <c r="FV45" s="76">
        <v>18</v>
      </c>
      <c r="FW45" s="76">
        <v>18</v>
      </c>
      <c r="FX45" s="76">
        <v>18</v>
      </c>
      <c r="FY45" s="76">
        <v>18</v>
      </c>
      <c r="FZ45" s="76">
        <v>18</v>
      </c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3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4.0740740740740744</v>
      </c>
      <c r="CT46" s="62">
        <v>4.5740740740740744</v>
      </c>
      <c r="CU46" s="62">
        <v>4.7962962962962967</v>
      </c>
      <c r="CV46" s="62">
        <v>3.5185185185185186</v>
      </c>
      <c r="CW46" s="62">
        <v>3.0555555555555554</v>
      </c>
      <c r="CX46" s="62">
        <v>4.6851851851851851</v>
      </c>
      <c r="CY46" s="62">
        <v>3.1851851851851851</v>
      </c>
      <c r="CZ46" s="62">
        <v>2.7407407407407409</v>
      </c>
      <c r="DA46" s="62">
        <v>5.2407407407407405</v>
      </c>
      <c r="DB46" s="62">
        <v>4.7777777777777777</v>
      </c>
      <c r="DC46" s="62">
        <v>3.6296296296296298</v>
      </c>
      <c r="DD46" s="62">
        <v>3.4444444444444446</v>
      </c>
      <c r="DE46" s="62">
        <v>4.7222222222222223</v>
      </c>
      <c r="DF46" s="62">
        <v>4.7777777777777777</v>
      </c>
      <c r="DG46" s="62">
        <v>3.5925925925925926</v>
      </c>
      <c r="DH46" s="62">
        <v>2.8888888888888888</v>
      </c>
      <c r="DI46" s="62">
        <v>2.8333333333333335</v>
      </c>
      <c r="DJ46" s="62">
        <v>3.5370370370370372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114</v>
      </c>
      <c r="DY46" s="76">
        <v>4.166666666666667</v>
      </c>
      <c r="DZ46" s="76">
        <v>4.5555555555555554</v>
      </c>
      <c r="EA46" s="76">
        <v>4.833333333333333</v>
      </c>
      <c r="EB46" s="76">
        <v>3.6111111111111112</v>
      </c>
      <c r="EC46" s="76">
        <v>3</v>
      </c>
      <c r="ED46" s="76">
        <v>4.833333333333333</v>
      </c>
      <c r="EE46" s="76">
        <v>3.3333333333333335</v>
      </c>
      <c r="EF46" s="76">
        <v>2.8333333333333335</v>
      </c>
      <c r="EG46" s="76">
        <v>5.0555555555555554</v>
      </c>
      <c r="EH46" s="76">
        <v>5</v>
      </c>
      <c r="EI46" s="76">
        <v>3.4444444444444446</v>
      </c>
      <c r="EJ46" s="76">
        <v>3.1666666666666665</v>
      </c>
      <c r="EK46" s="76">
        <v>4.666666666666667</v>
      </c>
      <c r="EL46" s="76">
        <v>4.8888888888888893</v>
      </c>
      <c r="EM46" s="76">
        <v>3.6111111111111112</v>
      </c>
      <c r="EN46" s="76">
        <v>2.9444444444444446</v>
      </c>
      <c r="EO46" s="76">
        <v>2.6666666666666665</v>
      </c>
      <c r="EP46" s="76">
        <v>3.3888888888888888</v>
      </c>
      <c r="EQ46" s="76">
        <v>3.8888888888888888</v>
      </c>
      <c r="ER46" s="76">
        <v>4.6111111111111107</v>
      </c>
      <c r="ES46" s="76">
        <v>4.7222222222222223</v>
      </c>
      <c r="ET46" s="76">
        <v>3.3888888888888888</v>
      </c>
      <c r="EU46" s="76">
        <v>3</v>
      </c>
      <c r="EV46" s="76">
        <v>4.6111111111111107</v>
      </c>
      <c r="EW46" s="76">
        <v>2.9444444444444446</v>
      </c>
      <c r="EX46" s="76">
        <v>2.6666666666666665</v>
      </c>
      <c r="EY46" s="76">
        <v>5.3888888888888893</v>
      </c>
      <c r="EZ46" s="76">
        <v>4.5555555555555554</v>
      </c>
      <c r="FA46" s="76">
        <v>3.8333333333333335</v>
      </c>
      <c r="FB46" s="76">
        <v>3.7777777777777777</v>
      </c>
      <c r="FC46" s="76">
        <v>4.7222222222222223</v>
      </c>
      <c r="FD46" s="76">
        <v>4.5</v>
      </c>
      <c r="FE46" s="76">
        <v>3.6666666666666665</v>
      </c>
      <c r="FF46" s="76">
        <v>2.7222222222222223</v>
      </c>
      <c r="FG46" s="76">
        <v>2.8888888888888888</v>
      </c>
      <c r="FH46" s="76">
        <v>3.5</v>
      </c>
      <c r="FI46" s="76">
        <v>4.166666666666667</v>
      </c>
      <c r="FJ46" s="76">
        <v>4.5555555555555554</v>
      </c>
      <c r="FK46" s="76">
        <v>4.833333333333333</v>
      </c>
      <c r="FL46" s="76">
        <v>3.5555555555555554</v>
      </c>
      <c r="FM46" s="76">
        <v>3.1666666666666665</v>
      </c>
      <c r="FN46" s="76">
        <v>4.6111111111111107</v>
      </c>
      <c r="FO46" s="76">
        <v>3.2777777777777777</v>
      </c>
      <c r="FP46" s="76">
        <v>2.7222222222222223</v>
      </c>
      <c r="FQ46" s="76">
        <v>5.2777777777777777</v>
      </c>
      <c r="FR46" s="76">
        <v>4.7777777777777777</v>
      </c>
      <c r="FS46" s="76">
        <v>3.6111111111111112</v>
      </c>
      <c r="FT46" s="76">
        <v>3.3888888888888888</v>
      </c>
      <c r="FU46" s="76">
        <v>4.7777777777777777</v>
      </c>
      <c r="FV46" s="76">
        <v>4.9444444444444446</v>
      </c>
      <c r="FW46" s="76">
        <v>3.5</v>
      </c>
      <c r="FX46" s="76">
        <v>3</v>
      </c>
      <c r="FY46" s="76">
        <v>2.9444444444444446</v>
      </c>
      <c r="FZ46" s="76">
        <v>3.7222222222222223</v>
      </c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3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333</v>
      </c>
      <c r="CT47" s="62">
        <v>371</v>
      </c>
      <c r="CU47" s="62">
        <v>400</v>
      </c>
      <c r="CV47" s="62">
        <v>283</v>
      </c>
      <c r="CW47" s="62">
        <v>253</v>
      </c>
      <c r="CX47" s="62">
        <v>377</v>
      </c>
      <c r="CY47" s="62">
        <v>261</v>
      </c>
      <c r="CZ47" s="62">
        <v>231</v>
      </c>
      <c r="DA47" s="62">
        <v>422</v>
      </c>
      <c r="DB47" s="62">
        <v>399</v>
      </c>
      <c r="DC47" s="62">
        <v>289</v>
      </c>
      <c r="DD47" s="62">
        <v>282</v>
      </c>
      <c r="DE47" s="62">
        <v>381</v>
      </c>
      <c r="DF47" s="62">
        <v>385</v>
      </c>
      <c r="DG47" s="62">
        <v>287</v>
      </c>
      <c r="DH47" s="62">
        <v>248</v>
      </c>
      <c r="DI47" s="62">
        <v>229</v>
      </c>
      <c r="DJ47" s="62">
        <v>288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115</v>
      </c>
      <c r="DY47" s="76">
        <v>115</v>
      </c>
      <c r="DZ47" s="76">
        <v>125</v>
      </c>
      <c r="EA47" s="76">
        <v>131</v>
      </c>
      <c r="EB47" s="76">
        <v>98</v>
      </c>
      <c r="EC47" s="76">
        <v>81</v>
      </c>
      <c r="ED47" s="76">
        <v>125</v>
      </c>
      <c r="EE47" s="76">
        <v>87</v>
      </c>
      <c r="EF47" s="76">
        <v>77</v>
      </c>
      <c r="EG47" s="76">
        <v>137</v>
      </c>
      <c r="EH47" s="76">
        <v>136</v>
      </c>
      <c r="EI47" s="76">
        <v>97</v>
      </c>
      <c r="EJ47" s="76">
        <v>90</v>
      </c>
      <c r="EK47" s="76">
        <v>126</v>
      </c>
      <c r="EL47" s="76">
        <v>130</v>
      </c>
      <c r="EM47" s="76">
        <v>94</v>
      </c>
      <c r="EN47" s="76">
        <v>81</v>
      </c>
      <c r="EO47" s="76">
        <v>74</v>
      </c>
      <c r="EP47" s="76">
        <v>94</v>
      </c>
      <c r="EQ47" s="76">
        <v>108</v>
      </c>
      <c r="ER47" s="76">
        <v>125</v>
      </c>
      <c r="ES47" s="76">
        <v>136</v>
      </c>
      <c r="ET47" s="76">
        <v>89</v>
      </c>
      <c r="EU47" s="76">
        <v>86</v>
      </c>
      <c r="EV47" s="76">
        <v>126</v>
      </c>
      <c r="EW47" s="76">
        <v>82</v>
      </c>
      <c r="EX47" s="76">
        <v>71</v>
      </c>
      <c r="EY47" s="76">
        <v>144</v>
      </c>
      <c r="EZ47" s="76">
        <v>129</v>
      </c>
      <c r="FA47" s="76">
        <v>96</v>
      </c>
      <c r="FB47" s="76">
        <v>99</v>
      </c>
      <c r="FC47" s="76">
        <v>126</v>
      </c>
      <c r="FD47" s="76">
        <v>117</v>
      </c>
      <c r="FE47" s="76">
        <v>99</v>
      </c>
      <c r="FF47" s="76">
        <v>80</v>
      </c>
      <c r="FG47" s="76">
        <v>77</v>
      </c>
      <c r="FH47" s="76">
        <v>95</v>
      </c>
      <c r="FI47" s="76">
        <v>110</v>
      </c>
      <c r="FJ47" s="76">
        <v>121</v>
      </c>
      <c r="FK47" s="76">
        <v>133</v>
      </c>
      <c r="FL47" s="76">
        <v>96</v>
      </c>
      <c r="FM47" s="76">
        <v>86</v>
      </c>
      <c r="FN47" s="76">
        <v>126</v>
      </c>
      <c r="FO47" s="76">
        <v>92</v>
      </c>
      <c r="FP47" s="76">
        <v>83</v>
      </c>
      <c r="FQ47" s="76">
        <v>141</v>
      </c>
      <c r="FR47" s="76">
        <v>134</v>
      </c>
      <c r="FS47" s="76">
        <v>96</v>
      </c>
      <c r="FT47" s="76">
        <v>93</v>
      </c>
      <c r="FU47" s="76">
        <v>129</v>
      </c>
      <c r="FV47" s="76">
        <v>138</v>
      </c>
      <c r="FW47" s="76">
        <v>94</v>
      </c>
      <c r="FX47" s="76">
        <v>87</v>
      </c>
      <c r="FY47" s="76">
        <v>78</v>
      </c>
      <c r="FZ47" s="76">
        <v>99</v>
      </c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3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84</v>
      </c>
      <c r="CT48" s="62">
        <v>84</v>
      </c>
      <c r="CU48" s="62">
        <v>84</v>
      </c>
      <c r="CV48" s="62">
        <v>84</v>
      </c>
      <c r="CW48" s="62">
        <v>84</v>
      </c>
      <c r="CX48" s="62">
        <v>84</v>
      </c>
      <c r="CY48" s="62">
        <v>84</v>
      </c>
      <c r="CZ48" s="62">
        <v>84</v>
      </c>
      <c r="DA48" s="62">
        <v>84</v>
      </c>
      <c r="DB48" s="62">
        <v>84</v>
      </c>
      <c r="DC48" s="62">
        <v>84</v>
      </c>
      <c r="DD48" s="62">
        <v>84</v>
      </c>
      <c r="DE48" s="62">
        <v>84</v>
      </c>
      <c r="DF48" s="62">
        <v>84</v>
      </c>
      <c r="DG48" s="62">
        <v>84</v>
      </c>
      <c r="DH48" s="62">
        <v>84</v>
      </c>
      <c r="DI48" s="62">
        <v>84</v>
      </c>
      <c r="DJ48" s="62">
        <v>84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116</v>
      </c>
      <c r="DY48" s="76">
        <v>28</v>
      </c>
      <c r="DZ48" s="76">
        <v>28</v>
      </c>
      <c r="EA48" s="76">
        <v>28</v>
      </c>
      <c r="EB48" s="76">
        <v>28</v>
      </c>
      <c r="EC48" s="76">
        <v>28</v>
      </c>
      <c r="ED48" s="76">
        <v>28</v>
      </c>
      <c r="EE48" s="76">
        <v>28</v>
      </c>
      <c r="EF48" s="76">
        <v>28</v>
      </c>
      <c r="EG48" s="76">
        <v>28</v>
      </c>
      <c r="EH48" s="76">
        <v>28</v>
      </c>
      <c r="EI48" s="76">
        <v>28</v>
      </c>
      <c r="EJ48" s="76">
        <v>28</v>
      </c>
      <c r="EK48" s="76">
        <v>28</v>
      </c>
      <c r="EL48" s="76">
        <v>28</v>
      </c>
      <c r="EM48" s="76">
        <v>28</v>
      </c>
      <c r="EN48" s="76">
        <v>28</v>
      </c>
      <c r="EO48" s="76">
        <v>28</v>
      </c>
      <c r="EP48" s="76">
        <v>28</v>
      </c>
      <c r="EQ48" s="76">
        <v>28</v>
      </c>
      <c r="ER48" s="76">
        <v>28</v>
      </c>
      <c r="ES48" s="76">
        <v>28</v>
      </c>
      <c r="ET48" s="76">
        <v>28</v>
      </c>
      <c r="EU48" s="76">
        <v>28</v>
      </c>
      <c r="EV48" s="76">
        <v>28</v>
      </c>
      <c r="EW48" s="76">
        <v>28</v>
      </c>
      <c r="EX48" s="76">
        <v>28</v>
      </c>
      <c r="EY48" s="76">
        <v>28</v>
      </c>
      <c r="EZ48" s="76">
        <v>28</v>
      </c>
      <c r="FA48" s="76">
        <v>28</v>
      </c>
      <c r="FB48" s="76">
        <v>28</v>
      </c>
      <c r="FC48" s="76">
        <v>28</v>
      </c>
      <c r="FD48" s="76">
        <v>28</v>
      </c>
      <c r="FE48" s="76">
        <v>28</v>
      </c>
      <c r="FF48" s="76">
        <v>28</v>
      </c>
      <c r="FG48" s="76">
        <v>28</v>
      </c>
      <c r="FH48" s="76">
        <v>28</v>
      </c>
      <c r="FI48" s="76">
        <v>28</v>
      </c>
      <c r="FJ48" s="76">
        <v>28</v>
      </c>
      <c r="FK48" s="76">
        <v>28</v>
      </c>
      <c r="FL48" s="76">
        <v>28</v>
      </c>
      <c r="FM48" s="76">
        <v>28</v>
      </c>
      <c r="FN48" s="76">
        <v>28</v>
      </c>
      <c r="FO48" s="76">
        <v>28</v>
      </c>
      <c r="FP48" s="76">
        <v>28</v>
      </c>
      <c r="FQ48" s="76">
        <v>28</v>
      </c>
      <c r="FR48" s="76">
        <v>28</v>
      </c>
      <c r="FS48" s="76">
        <v>28</v>
      </c>
      <c r="FT48" s="76">
        <v>28</v>
      </c>
      <c r="FU48" s="76">
        <v>28</v>
      </c>
      <c r="FV48" s="76">
        <v>28</v>
      </c>
      <c r="FW48" s="76">
        <v>28</v>
      </c>
      <c r="FX48" s="76">
        <v>28</v>
      </c>
      <c r="FY48" s="76">
        <v>28</v>
      </c>
      <c r="FZ48" s="76">
        <v>28</v>
      </c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3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3.9642857142857144</v>
      </c>
      <c r="CT49" s="62">
        <v>4.416666666666667</v>
      </c>
      <c r="CU49" s="62">
        <v>4.7619047619047619</v>
      </c>
      <c r="CV49" s="62">
        <v>3.3690476190476191</v>
      </c>
      <c r="CW49" s="62">
        <v>3.0119047619047619</v>
      </c>
      <c r="CX49" s="62">
        <v>4.4880952380952381</v>
      </c>
      <c r="CY49" s="62">
        <v>3.1071428571428572</v>
      </c>
      <c r="CZ49" s="62">
        <v>2.75</v>
      </c>
      <c r="DA49" s="62">
        <v>5.0238095238095237</v>
      </c>
      <c r="DB49" s="62">
        <v>4.75</v>
      </c>
      <c r="DC49" s="62">
        <v>3.4404761904761907</v>
      </c>
      <c r="DD49" s="62">
        <v>3.3571428571428572</v>
      </c>
      <c r="DE49" s="62">
        <v>4.5357142857142856</v>
      </c>
      <c r="DF49" s="62">
        <v>4.583333333333333</v>
      </c>
      <c r="DG49" s="62">
        <v>3.4166666666666665</v>
      </c>
      <c r="DH49" s="62">
        <v>2.9523809523809526</v>
      </c>
      <c r="DI49" s="62">
        <v>2.7261904761904763</v>
      </c>
      <c r="DJ49" s="62">
        <v>3.4285714285714284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117</v>
      </c>
      <c r="DY49" s="76">
        <v>4.1071428571428568</v>
      </c>
      <c r="DZ49" s="76">
        <v>4.4642857142857144</v>
      </c>
      <c r="EA49" s="76">
        <v>4.6785714285714288</v>
      </c>
      <c r="EB49" s="76">
        <v>3.5</v>
      </c>
      <c r="EC49" s="76">
        <v>2.8928571428571428</v>
      </c>
      <c r="ED49" s="76">
        <v>4.4642857142857144</v>
      </c>
      <c r="EE49" s="76">
        <v>3.1071428571428572</v>
      </c>
      <c r="EF49" s="76">
        <v>2.75</v>
      </c>
      <c r="EG49" s="76">
        <v>4.8928571428571432</v>
      </c>
      <c r="EH49" s="76">
        <v>4.8571428571428568</v>
      </c>
      <c r="EI49" s="76">
        <v>3.4642857142857144</v>
      </c>
      <c r="EJ49" s="76">
        <v>3.2142857142857144</v>
      </c>
      <c r="EK49" s="76">
        <v>4.5</v>
      </c>
      <c r="EL49" s="76">
        <v>4.6428571428571432</v>
      </c>
      <c r="EM49" s="76">
        <v>3.3571428571428572</v>
      </c>
      <c r="EN49" s="76">
        <v>2.8928571428571428</v>
      </c>
      <c r="EO49" s="76">
        <v>2.6428571428571428</v>
      </c>
      <c r="EP49" s="76">
        <v>3.3571428571428572</v>
      </c>
      <c r="EQ49" s="76">
        <v>3.8571428571428572</v>
      </c>
      <c r="ER49" s="76">
        <v>4.4642857142857144</v>
      </c>
      <c r="ES49" s="76">
        <v>4.8571428571428568</v>
      </c>
      <c r="ET49" s="76">
        <v>3.1785714285714284</v>
      </c>
      <c r="EU49" s="76">
        <v>3.0714285714285716</v>
      </c>
      <c r="EV49" s="76">
        <v>4.5</v>
      </c>
      <c r="EW49" s="76">
        <v>2.9285714285714284</v>
      </c>
      <c r="EX49" s="76">
        <v>2.5357142857142856</v>
      </c>
      <c r="EY49" s="76">
        <v>5.1428571428571432</v>
      </c>
      <c r="EZ49" s="76">
        <v>4.6071428571428568</v>
      </c>
      <c r="FA49" s="76">
        <v>3.4285714285714284</v>
      </c>
      <c r="FB49" s="76">
        <v>3.5357142857142856</v>
      </c>
      <c r="FC49" s="76">
        <v>4.5</v>
      </c>
      <c r="FD49" s="76">
        <v>4.1785714285714288</v>
      </c>
      <c r="FE49" s="76">
        <v>3.5357142857142856</v>
      </c>
      <c r="FF49" s="76">
        <v>2.8571428571428572</v>
      </c>
      <c r="FG49" s="76">
        <v>2.75</v>
      </c>
      <c r="FH49" s="76">
        <v>3.3928571428571428</v>
      </c>
      <c r="FI49" s="76">
        <v>3.9285714285714284</v>
      </c>
      <c r="FJ49" s="76">
        <v>4.3214285714285712</v>
      </c>
      <c r="FK49" s="76">
        <v>4.75</v>
      </c>
      <c r="FL49" s="76">
        <v>3.4285714285714284</v>
      </c>
      <c r="FM49" s="76">
        <v>3.0714285714285716</v>
      </c>
      <c r="FN49" s="76">
        <v>4.5</v>
      </c>
      <c r="FO49" s="76">
        <v>3.2857142857142856</v>
      </c>
      <c r="FP49" s="76">
        <v>2.9642857142857144</v>
      </c>
      <c r="FQ49" s="76">
        <v>5.0357142857142856</v>
      </c>
      <c r="FR49" s="76">
        <v>4.7857142857142856</v>
      </c>
      <c r="FS49" s="76">
        <v>3.4285714285714284</v>
      </c>
      <c r="FT49" s="76">
        <v>3.3214285714285716</v>
      </c>
      <c r="FU49" s="76">
        <v>4.6071428571428568</v>
      </c>
      <c r="FV49" s="76">
        <v>4.9285714285714288</v>
      </c>
      <c r="FW49" s="76">
        <v>3.3571428571428572</v>
      </c>
      <c r="FX49" s="76">
        <v>3.1071428571428572</v>
      </c>
      <c r="FY49" s="76">
        <v>2.7857142857142856</v>
      </c>
      <c r="FZ49" s="76">
        <v>3.5357142857142856</v>
      </c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3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435</v>
      </c>
      <c r="CT50" s="62">
        <v>495</v>
      </c>
      <c r="CU50" s="62">
        <v>521</v>
      </c>
      <c r="CV50" s="62">
        <v>372</v>
      </c>
      <c r="CW50" s="62">
        <v>330</v>
      </c>
      <c r="CX50" s="62">
        <v>497</v>
      </c>
      <c r="CY50" s="62">
        <v>344</v>
      </c>
      <c r="CZ50" s="62">
        <v>308</v>
      </c>
      <c r="DA50" s="62">
        <v>557</v>
      </c>
      <c r="DB50" s="62">
        <v>523</v>
      </c>
      <c r="DC50" s="62">
        <v>378</v>
      </c>
      <c r="DD50" s="62">
        <v>376</v>
      </c>
      <c r="DE50" s="62">
        <v>502</v>
      </c>
      <c r="DF50" s="62">
        <v>510</v>
      </c>
      <c r="DG50" s="62">
        <v>373</v>
      </c>
      <c r="DH50" s="62">
        <v>328</v>
      </c>
      <c r="DI50" s="62">
        <v>306</v>
      </c>
      <c r="DJ50" s="62">
        <v>369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118</v>
      </c>
      <c r="DY50" s="76">
        <v>149</v>
      </c>
      <c r="DZ50" s="76">
        <v>168</v>
      </c>
      <c r="EA50" s="76">
        <v>175</v>
      </c>
      <c r="EB50" s="76">
        <v>130</v>
      </c>
      <c r="EC50" s="76">
        <v>108</v>
      </c>
      <c r="ED50" s="76">
        <v>165</v>
      </c>
      <c r="EE50" s="76">
        <v>115</v>
      </c>
      <c r="EF50" s="76">
        <v>104</v>
      </c>
      <c r="EG50" s="76">
        <v>181</v>
      </c>
      <c r="EH50" s="76">
        <v>177</v>
      </c>
      <c r="EI50" s="76">
        <v>124</v>
      </c>
      <c r="EJ50" s="76">
        <v>121</v>
      </c>
      <c r="EK50" s="76">
        <v>164</v>
      </c>
      <c r="EL50" s="76">
        <v>167</v>
      </c>
      <c r="EM50" s="76">
        <v>122</v>
      </c>
      <c r="EN50" s="76">
        <v>106</v>
      </c>
      <c r="EO50" s="76">
        <v>100</v>
      </c>
      <c r="EP50" s="76">
        <v>120</v>
      </c>
      <c r="EQ50" s="76">
        <v>142</v>
      </c>
      <c r="ER50" s="76">
        <v>165</v>
      </c>
      <c r="ES50" s="76">
        <v>175</v>
      </c>
      <c r="ET50" s="76">
        <v>118</v>
      </c>
      <c r="EU50" s="76">
        <v>111</v>
      </c>
      <c r="EV50" s="76">
        <v>165</v>
      </c>
      <c r="EW50" s="76">
        <v>111</v>
      </c>
      <c r="EX50" s="76">
        <v>97</v>
      </c>
      <c r="EY50" s="76">
        <v>186</v>
      </c>
      <c r="EZ50" s="76">
        <v>171</v>
      </c>
      <c r="FA50" s="76">
        <v>126</v>
      </c>
      <c r="FB50" s="76">
        <v>129</v>
      </c>
      <c r="FC50" s="76">
        <v>169</v>
      </c>
      <c r="FD50" s="76">
        <v>161</v>
      </c>
      <c r="FE50" s="76">
        <v>129</v>
      </c>
      <c r="FF50" s="76">
        <v>108</v>
      </c>
      <c r="FG50" s="76">
        <v>104</v>
      </c>
      <c r="FH50" s="76">
        <v>122</v>
      </c>
      <c r="FI50" s="76">
        <v>144</v>
      </c>
      <c r="FJ50" s="76">
        <v>162</v>
      </c>
      <c r="FK50" s="76">
        <v>171</v>
      </c>
      <c r="FL50" s="76">
        <v>124</v>
      </c>
      <c r="FM50" s="76">
        <v>111</v>
      </c>
      <c r="FN50" s="76">
        <v>167</v>
      </c>
      <c r="FO50" s="76">
        <v>118</v>
      </c>
      <c r="FP50" s="76">
        <v>107</v>
      </c>
      <c r="FQ50" s="76">
        <v>190</v>
      </c>
      <c r="FR50" s="76">
        <v>175</v>
      </c>
      <c r="FS50" s="76">
        <v>128</v>
      </c>
      <c r="FT50" s="76">
        <v>126</v>
      </c>
      <c r="FU50" s="76">
        <v>169</v>
      </c>
      <c r="FV50" s="76">
        <v>182</v>
      </c>
      <c r="FW50" s="76">
        <v>122</v>
      </c>
      <c r="FX50" s="76">
        <v>114</v>
      </c>
      <c r="FY50" s="76">
        <v>102</v>
      </c>
      <c r="FZ50" s="76">
        <v>127</v>
      </c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3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111</v>
      </c>
      <c r="CT51" s="62">
        <v>111</v>
      </c>
      <c r="CU51" s="62">
        <v>111</v>
      </c>
      <c r="CV51" s="62">
        <v>111</v>
      </c>
      <c r="CW51" s="62">
        <v>111</v>
      </c>
      <c r="CX51" s="62">
        <v>111</v>
      </c>
      <c r="CY51" s="62">
        <v>111</v>
      </c>
      <c r="CZ51" s="62">
        <v>111</v>
      </c>
      <c r="DA51" s="62">
        <v>111</v>
      </c>
      <c r="DB51" s="62">
        <v>111</v>
      </c>
      <c r="DC51" s="62">
        <v>111</v>
      </c>
      <c r="DD51" s="62">
        <v>111</v>
      </c>
      <c r="DE51" s="62">
        <v>111</v>
      </c>
      <c r="DF51" s="62">
        <v>111</v>
      </c>
      <c r="DG51" s="62">
        <v>111</v>
      </c>
      <c r="DH51" s="62">
        <v>111</v>
      </c>
      <c r="DI51" s="62">
        <v>111</v>
      </c>
      <c r="DJ51" s="62">
        <v>111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119</v>
      </c>
      <c r="DY51" s="76">
        <v>37</v>
      </c>
      <c r="DZ51" s="76">
        <v>37</v>
      </c>
      <c r="EA51" s="76">
        <v>37</v>
      </c>
      <c r="EB51" s="76">
        <v>37</v>
      </c>
      <c r="EC51" s="76">
        <v>37</v>
      </c>
      <c r="ED51" s="76">
        <v>37</v>
      </c>
      <c r="EE51" s="76">
        <v>37</v>
      </c>
      <c r="EF51" s="76">
        <v>37</v>
      </c>
      <c r="EG51" s="76">
        <v>37</v>
      </c>
      <c r="EH51" s="76">
        <v>37</v>
      </c>
      <c r="EI51" s="76">
        <v>37</v>
      </c>
      <c r="EJ51" s="76">
        <v>37</v>
      </c>
      <c r="EK51" s="76">
        <v>37</v>
      </c>
      <c r="EL51" s="76">
        <v>37</v>
      </c>
      <c r="EM51" s="76">
        <v>37</v>
      </c>
      <c r="EN51" s="76">
        <v>37</v>
      </c>
      <c r="EO51" s="76">
        <v>37</v>
      </c>
      <c r="EP51" s="76">
        <v>37</v>
      </c>
      <c r="EQ51" s="76">
        <v>37</v>
      </c>
      <c r="ER51" s="76">
        <v>37</v>
      </c>
      <c r="ES51" s="76">
        <v>37</v>
      </c>
      <c r="ET51" s="76">
        <v>37</v>
      </c>
      <c r="EU51" s="76">
        <v>37</v>
      </c>
      <c r="EV51" s="76">
        <v>37</v>
      </c>
      <c r="EW51" s="76">
        <v>37</v>
      </c>
      <c r="EX51" s="76">
        <v>37</v>
      </c>
      <c r="EY51" s="76">
        <v>37</v>
      </c>
      <c r="EZ51" s="76">
        <v>37</v>
      </c>
      <c r="FA51" s="76">
        <v>37</v>
      </c>
      <c r="FB51" s="76">
        <v>37</v>
      </c>
      <c r="FC51" s="76">
        <v>37</v>
      </c>
      <c r="FD51" s="76">
        <v>37</v>
      </c>
      <c r="FE51" s="76">
        <v>37</v>
      </c>
      <c r="FF51" s="76">
        <v>37</v>
      </c>
      <c r="FG51" s="76">
        <v>37</v>
      </c>
      <c r="FH51" s="76">
        <v>37</v>
      </c>
      <c r="FI51" s="76">
        <v>37</v>
      </c>
      <c r="FJ51" s="76">
        <v>37</v>
      </c>
      <c r="FK51" s="76">
        <v>37</v>
      </c>
      <c r="FL51" s="76">
        <v>37</v>
      </c>
      <c r="FM51" s="76">
        <v>37</v>
      </c>
      <c r="FN51" s="76">
        <v>37</v>
      </c>
      <c r="FO51" s="76">
        <v>37</v>
      </c>
      <c r="FP51" s="76">
        <v>37</v>
      </c>
      <c r="FQ51" s="76">
        <v>37</v>
      </c>
      <c r="FR51" s="76">
        <v>37</v>
      </c>
      <c r="FS51" s="76">
        <v>37</v>
      </c>
      <c r="FT51" s="76">
        <v>37</v>
      </c>
      <c r="FU51" s="76">
        <v>37</v>
      </c>
      <c r="FV51" s="76">
        <v>37</v>
      </c>
      <c r="FW51" s="76">
        <v>37</v>
      </c>
      <c r="FX51" s="76">
        <v>37</v>
      </c>
      <c r="FY51" s="76">
        <v>37</v>
      </c>
      <c r="FZ51" s="76">
        <v>37</v>
      </c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3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3.9189189189189189</v>
      </c>
      <c r="CT52" s="62">
        <v>4.4594594594594597</v>
      </c>
      <c r="CU52" s="62">
        <v>4.6936936936936933</v>
      </c>
      <c r="CV52" s="62">
        <v>3.3513513513513513</v>
      </c>
      <c r="CW52" s="62">
        <v>2.9729729729729728</v>
      </c>
      <c r="CX52" s="62">
        <v>4.4774774774774775</v>
      </c>
      <c r="CY52" s="62">
        <v>3.099099099099099</v>
      </c>
      <c r="CZ52" s="62">
        <v>2.7747747747747749</v>
      </c>
      <c r="DA52" s="62">
        <v>5.0180180180180178</v>
      </c>
      <c r="DB52" s="62">
        <v>4.711711711711712</v>
      </c>
      <c r="DC52" s="62">
        <v>3.4054054054054053</v>
      </c>
      <c r="DD52" s="62">
        <v>3.3873873873873874</v>
      </c>
      <c r="DE52" s="62">
        <v>4.5225225225225225</v>
      </c>
      <c r="DF52" s="62">
        <v>4.5945945945945947</v>
      </c>
      <c r="DG52" s="62">
        <v>3.3603603603603602</v>
      </c>
      <c r="DH52" s="62">
        <v>2.954954954954955</v>
      </c>
      <c r="DI52" s="62">
        <v>2.7567567567567566</v>
      </c>
      <c r="DJ52" s="62">
        <v>3.3243243243243241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120</v>
      </c>
      <c r="DY52" s="76">
        <v>4.0270270270270272</v>
      </c>
      <c r="DZ52" s="76">
        <v>4.5405405405405403</v>
      </c>
      <c r="EA52" s="76">
        <v>4.7297297297297298</v>
      </c>
      <c r="EB52" s="76">
        <v>3.5135135135135136</v>
      </c>
      <c r="EC52" s="76">
        <v>2.9189189189189189</v>
      </c>
      <c r="ED52" s="76">
        <v>4.4594594594594597</v>
      </c>
      <c r="EE52" s="76">
        <v>3.1081081081081079</v>
      </c>
      <c r="EF52" s="76">
        <v>2.810810810810811</v>
      </c>
      <c r="EG52" s="76">
        <v>4.8918918918918921</v>
      </c>
      <c r="EH52" s="76">
        <v>4.7837837837837842</v>
      </c>
      <c r="EI52" s="76">
        <v>3.3513513513513513</v>
      </c>
      <c r="EJ52" s="76">
        <v>3.2702702702702702</v>
      </c>
      <c r="EK52" s="76">
        <v>4.4324324324324325</v>
      </c>
      <c r="EL52" s="76">
        <v>4.5135135135135132</v>
      </c>
      <c r="EM52" s="76">
        <v>3.2972972972972974</v>
      </c>
      <c r="EN52" s="76">
        <v>2.8648648648648649</v>
      </c>
      <c r="EO52" s="76">
        <v>2.7027027027027026</v>
      </c>
      <c r="EP52" s="76">
        <v>3.2432432432432434</v>
      </c>
      <c r="EQ52" s="76">
        <v>3.8378378378378377</v>
      </c>
      <c r="ER52" s="76">
        <v>4.4594594594594597</v>
      </c>
      <c r="ES52" s="76">
        <v>4.7297297297297298</v>
      </c>
      <c r="ET52" s="76">
        <v>3.189189189189189</v>
      </c>
      <c r="EU52" s="76">
        <v>3</v>
      </c>
      <c r="EV52" s="76">
        <v>4.4594594594594597</v>
      </c>
      <c r="EW52" s="76">
        <v>3</v>
      </c>
      <c r="EX52" s="76">
        <v>2.6216216216216215</v>
      </c>
      <c r="EY52" s="76">
        <v>5.0270270270270272</v>
      </c>
      <c r="EZ52" s="76">
        <v>4.6216216216216219</v>
      </c>
      <c r="FA52" s="76">
        <v>3.4054054054054053</v>
      </c>
      <c r="FB52" s="76">
        <v>3.4864864864864864</v>
      </c>
      <c r="FC52" s="76">
        <v>4.5675675675675675</v>
      </c>
      <c r="FD52" s="76">
        <v>4.3513513513513518</v>
      </c>
      <c r="FE52" s="76">
        <v>3.4864864864864864</v>
      </c>
      <c r="FF52" s="76">
        <v>2.9189189189189189</v>
      </c>
      <c r="FG52" s="76">
        <v>2.810810810810811</v>
      </c>
      <c r="FH52" s="76">
        <v>3.2972972972972974</v>
      </c>
      <c r="FI52" s="76">
        <v>3.8918918918918921</v>
      </c>
      <c r="FJ52" s="76">
        <v>4.3783783783783781</v>
      </c>
      <c r="FK52" s="76">
        <v>4.6216216216216219</v>
      </c>
      <c r="FL52" s="76">
        <v>3.3513513513513513</v>
      </c>
      <c r="FM52" s="76">
        <v>3</v>
      </c>
      <c r="FN52" s="76">
        <v>4.5135135135135132</v>
      </c>
      <c r="FO52" s="76">
        <v>3.189189189189189</v>
      </c>
      <c r="FP52" s="76">
        <v>2.8918918918918921</v>
      </c>
      <c r="FQ52" s="76">
        <v>5.1351351351351351</v>
      </c>
      <c r="FR52" s="76">
        <v>4.7297297297297298</v>
      </c>
      <c r="FS52" s="76">
        <v>3.4594594594594597</v>
      </c>
      <c r="FT52" s="76">
        <v>3.4054054054054053</v>
      </c>
      <c r="FU52" s="76">
        <v>4.5675675675675675</v>
      </c>
      <c r="FV52" s="76">
        <v>4.9189189189189193</v>
      </c>
      <c r="FW52" s="76">
        <v>3.2972972972972974</v>
      </c>
      <c r="FX52" s="76">
        <v>3.0810810810810811</v>
      </c>
      <c r="FY52" s="76">
        <v>2.7567567567567566</v>
      </c>
      <c r="FZ52" s="76">
        <v>3.4324324324324325</v>
      </c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3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720</v>
      </c>
      <c r="CT53" s="62">
        <v>858</v>
      </c>
      <c r="CU53" s="62">
        <v>909</v>
      </c>
      <c r="CV53" s="62">
        <v>620</v>
      </c>
      <c r="CW53" s="62">
        <v>558</v>
      </c>
      <c r="CX53" s="62">
        <v>830</v>
      </c>
      <c r="CY53" s="62">
        <v>551</v>
      </c>
      <c r="CZ53" s="62">
        <v>530</v>
      </c>
      <c r="DA53" s="62">
        <v>939</v>
      </c>
      <c r="DB53" s="62">
        <v>867</v>
      </c>
      <c r="DC53" s="62">
        <v>612</v>
      </c>
      <c r="DD53" s="62">
        <v>638</v>
      </c>
      <c r="DE53" s="62">
        <v>833</v>
      </c>
      <c r="DF53" s="62">
        <v>859</v>
      </c>
      <c r="DG53" s="62">
        <v>612</v>
      </c>
      <c r="DH53" s="62">
        <v>588</v>
      </c>
      <c r="DI53" s="62">
        <v>513</v>
      </c>
      <c r="DJ53" s="62">
        <v>612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65</v>
      </c>
      <c r="DY53" s="76">
        <v>241</v>
      </c>
      <c r="DZ53" s="76">
        <v>296</v>
      </c>
      <c r="EA53" s="76">
        <v>306</v>
      </c>
      <c r="EB53" s="76">
        <v>215</v>
      </c>
      <c r="EC53" s="76">
        <v>188</v>
      </c>
      <c r="ED53" s="76">
        <v>282</v>
      </c>
      <c r="EE53" s="76">
        <v>180</v>
      </c>
      <c r="EF53" s="76">
        <v>181</v>
      </c>
      <c r="EG53" s="76">
        <v>311</v>
      </c>
      <c r="EH53" s="76">
        <v>294</v>
      </c>
      <c r="EI53" s="76">
        <v>203</v>
      </c>
      <c r="EJ53" s="76">
        <v>211</v>
      </c>
      <c r="EK53" s="76">
        <v>276</v>
      </c>
      <c r="EL53" s="76">
        <v>287</v>
      </c>
      <c r="EM53" s="76">
        <v>213</v>
      </c>
      <c r="EN53" s="76">
        <v>183</v>
      </c>
      <c r="EO53" s="76">
        <v>177</v>
      </c>
      <c r="EP53" s="76">
        <v>203</v>
      </c>
      <c r="EQ53" s="76">
        <v>241</v>
      </c>
      <c r="ER53" s="76">
        <v>288</v>
      </c>
      <c r="ES53" s="76">
        <v>303</v>
      </c>
      <c r="ET53" s="76">
        <v>206</v>
      </c>
      <c r="EU53" s="76">
        <v>188</v>
      </c>
      <c r="EV53" s="76">
        <v>278</v>
      </c>
      <c r="EW53" s="76">
        <v>181</v>
      </c>
      <c r="EX53" s="76">
        <v>171</v>
      </c>
      <c r="EY53" s="76">
        <v>305</v>
      </c>
      <c r="EZ53" s="76">
        <v>287</v>
      </c>
      <c r="FA53" s="76">
        <v>203</v>
      </c>
      <c r="FB53" s="76">
        <v>218</v>
      </c>
      <c r="FC53" s="76">
        <v>277</v>
      </c>
      <c r="FD53" s="76">
        <v>283</v>
      </c>
      <c r="FE53" s="76">
        <v>208</v>
      </c>
      <c r="FF53" s="76">
        <v>198</v>
      </c>
      <c r="FG53" s="76">
        <v>169</v>
      </c>
      <c r="FH53" s="76">
        <v>209</v>
      </c>
      <c r="FI53" s="76">
        <v>238</v>
      </c>
      <c r="FJ53" s="76">
        <v>274</v>
      </c>
      <c r="FK53" s="76">
        <v>300</v>
      </c>
      <c r="FL53" s="76">
        <v>199</v>
      </c>
      <c r="FM53" s="76">
        <v>182</v>
      </c>
      <c r="FN53" s="76">
        <v>270</v>
      </c>
      <c r="FO53" s="76">
        <v>190</v>
      </c>
      <c r="FP53" s="76">
        <v>178</v>
      </c>
      <c r="FQ53" s="76">
        <v>323</v>
      </c>
      <c r="FR53" s="76">
        <v>286</v>
      </c>
      <c r="FS53" s="76">
        <v>206</v>
      </c>
      <c r="FT53" s="76">
        <v>209</v>
      </c>
      <c r="FU53" s="76">
        <v>280</v>
      </c>
      <c r="FV53" s="76">
        <v>289</v>
      </c>
      <c r="FW53" s="76">
        <v>191</v>
      </c>
      <c r="FX53" s="76">
        <v>207</v>
      </c>
      <c r="FY53" s="76">
        <v>167</v>
      </c>
      <c r="FZ53" s="76">
        <v>200</v>
      </c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3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187</v>
      </c>
      <c r="CT54" s="62">
        <v>187</v>
      </c>
      <c r="CU54" s="62">
        <v>187</v>
      </c>
      <c r="CV54" s="62">
        <v>187</v>
      </c>
      <c r="CW54" s="62">
        <v>187</v>
      </c>
      <c r="CX54" s="62">
        <v>187</v>
      </c>
      <c r="CY54" s="62">
        <v>187</v>
      </c>
      <c r="CZ54" s="62">
        <v>187</v>
      </c>
      <c r="DA54" s="62">
        <v>187</v>
      </c>
      <c r="DB54" s="62">
        <v>187</v>
      </c>
      <c r="DC54" s="62">
        <v>187</v>
      </c>
      <c r="DD54" s="62">
        <v>187</v>
      </c>
      <c r="DE54" s="62">
        <v>187</v>
      </c>
      <c r="DF54" s="62">
        <v>187</v>
      </c>
      <c r="DG54" s="62">
        <v>187</v>
      </c>
      <c r="DH54" s="62">
        <v>187</v>
      </c>
      <c r="DI54" s="62">
        <v>187</v>
      </c>
      <c r="DJ54" s="62">
        <v>187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66</v>
      </c>
      <c r="DY54" s="76">
        <v>63</v>
      </c>
      <c r="DZ54" s="76">
        <v>63</v>
      </c>
      <c r="EA54" s="76">
        <v>63</v>
      </c>
      <c r="EB54" s="76">
        <v>63</v>
      </c>
      <c r="EC54" s="76">
        <v>63</v>
      </c>
      <c r="ED54" s="76">
        <v>63</v>
      </c>
      <c r="EE54" s="76">
        <v>63</v>
      </c>
      <c r="EF54" s="76">
        <v>63</v>
      </c>
      <c r="EG54" s="76">
        <v>63</v>
      </c>
      <c r="EH54" s="76">
        <v>63</v>
      </c>
      <c r="EI54" s="76">
        <v>63</v>
      </c>
      <c r="EJ54" s="76">
        <v>63</v>
      </c>
      <c r="EK54" s="76">
        <v>63</v>
      </c>
      <c r="EL54" s="76">
        <v>63</v>
      </c>
      <c r="EM54" s="76">
        <v>63</v>
      </c>
      <c r="EN54" s="76">
        <v>63</v>
      </c>
      <c r="EO54" s="76">
        <v>63</v>
      </c>
      <c r="EP54" s="76">
        <v>63</v>
      </c>
      <c r="EQ54" s="76">
        <v>63</v>
      </c>
      <c r="ER54" s="76">
        <v>63</v>
      </c>
      <c r="ES54" s="76">
        <v>63</v>
      </c>
      <c r="ET54" s="76">
        <v>63</v>
      </c>
      <c r="EU54" s="76">
        <v>63</v>
      </c>
      <c r="EV54" s="76">
        <v>63</v>
      </c>
      <c r="EW54" s="76">
        <v>63</v>
      </c>
      <c r="EX54" s="76">
        <v>63</v>
      </c>
      <c r="EY54" s="76">
        <v>63</v>
      </c>
      <c r="EZ54" s="76">
        <v>63</v>
      </c>
      <c r="FA54" s="76">
        <v>63</v>
      </c>
      <c r="FB54" s="76">
        <v>63</v>
      </c>
      <c r="FC54" s="76">
        <v>63</v>
      </c>
      <c r="FD54" s="76">
        <v>63</v>
      </c>
      <c r="FE54" s="76">
        <v>63</v>
      </c>
      <c r="FF54" s="76">
        <v>63</v>
      </c>
      <c r="FG54" s="76">
        <v>63</v>
      </c>
      <c r="FH54" s="76">
        <v>63</v>
      </c>
      <c r="FI54" s="76">
        <v>61</v>
      </c>
      <c r="FJ54" s="76">
        <v>61</v>
      </c>
      <c r="FK54" s="76">
        <v>61</v>
      </c>
      <c r="FL54" s="76">
        <v>61</v>
      </c>
      <c r="FM54" s="76">
        <v>61</v>
      </c>
      <c r="FN54" s="76">
        <v>61</v>
      </c>
      <c r="FO54" s="76">
        <v>61</v>
      </c>
      <c r="FP54" s="76">
        <v>61</v>
      </c>
      <c r="FQ54" s="76">
        <v>61</v>
      </c>
      <c r="FR54" s="76">
        <v>61</v>
      </c>
      <c r="FS54" s="76">
        <v>61</v>
      </c>
      <c r="FT54" s="76">
        <v>61</v>
      </c>
      <c r="FU54" s="76">
        <v>61</v>
      </c>
      <c r="FV54" s="76">
        <v>61</v>
      </c>
      <c r="FW54" s="76">
        <v>61</v>
      </c>
      <c r="FX54" s="76">
        <v>61</v>
      </c>
      <c r="FY54" s="76">
        <v>61</v>
      </c>
      <c r="FZ54" s="76">
        <v>61</v>
      </c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3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3.8502673796791442</v>
      </c>
      <c r="CT55" s="62">
        <v>4.5882352941176467</v>
      </c>
      <c r="CU55" s="62">
        <v>4.8609625668449201</v>
      </c>
      <c r="CV55" s="62">
        <v>3.3155080213903743</v>
      </c>
      <c r="CW55" s="62">
        <v>2.9839572192513368</v>
      </c>
      <c r="CX55" s="62">
        <v>4.4385026737967914</v>
      </c>
      <c r="CY55" s="62">
        <v>2.9465240641711228</v>
      </c>
      <c r="CZ55" s="62">
        <v>2.8342245989304811</v>
      </c>
      <c r="DA55" s="62">
        <v>5.0213903743315509</v>
      </c>
      <c r="DB55" s="62">
        <v>4.6363636363636367</v>
      </c>
      <c r="DC55" s="62">
        <v>3.2727272727272729</v>
      </c>
      <c r="DD55" s="62">
        <v>3.4117647058823528</v>
      </c>
      <c r="DE55" s="62">
        <v>4.4545454545454541</v>
      </c>
      <c r="DF55" s="62">
        <v>4.5935828877005349</v>
      </c>
      <c r="DG55" s="62">
        <v>3.2727272727272729</v>
      </c>
      <c r="DH55" s="62">
        <v>3.144385026737968</v>
      </c>
      <c r="DI55" s="62">
        <v>2.7433155080213902</v>
      </c>
      <c r="DJ55" s="62">
        <v>3.2727272727272729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67</v>
      </c>
      <c r="DY55" s="76">
        <v>3.8253968253968256</v>
      </c>
      <c r="DZ55" s="76">
        <v>4.6984126984126986</v>
      </c>
      <c r="EA55" s="76">
        <v>4.8571428571428568</v>
      </c>
      <c r="EB55" s="76">
        <v>3.4126984126984126</v>
      </c>
      <c r="EC55" s="76">
        <v>2.9841269841269842</v>
      </c>
      <c r="ED55" s="76">
        <v>4.4761904761904763</v>
      </c>
      <c r="EE55" s="76">
        <v>2.8571428571428572</v>
      </c>
      <c r="EF55" s="76">
        <v>2.873015873015873</v>
      </c>
      <c r="EG55" s="76">
        <v>4.9365079365079367</v>
      </c>
      <c r="EH55" s="76">
        <v>4.666666666666667</v>
      </c>
      <c r="EI55" s="76">
        <v>3.2222222222222223</v>
      </c>
      <c r="EJ55" s="76">
        <v>3.3492063492063493</v>
      </c>
      <c r="EK55" s="76">
        <v>4.3809523809523814</v>
      </c>
      <c r="EL55" s="76">
        <v>4.5555555555555554</v>
      </c>
      <c r="EM55" s="76">
        <v>3.3809523809523809</v>
      </c>
      <c r="EN55" s="76">
        <v>2.9047619047619047</v>
      </c>
      <c r="EO55" s="76">
        <v>2.8095238095238093</v>
      </c>
      <c r="EP55" s="76">
        <v>3.2222222222222223</v>
      </c>
      <c r="EQ55" s="76">
        <v>3.8253968253968256</v>
      </c>
      <c r="ER55" s="76">
        <v>4.5714285714285712</v>
      </c>
      <c r="ES55" s="76">
        <v>4.8095238095238093</v>
      </c>
      <c r="ET55" s="76">
        <v>3.2698412698412698</v>
      </c>
      <c r="EU55" s="76">
        <v>2.9841269841269842</v>
      </c>
      <c r="EV55" s="76">
        <v>4.412698412698413</v>
      </c>
      <c r="EW55" s="76">
        <v>2.873015873015873</v>
      </c>
      <c r="EX55" s="76">
        <v>2.7142857142857144</v>
      </c>
      <c r="EY55" s="76">
        <v>4.8412698412698409</v>
      </c>
      <c r="EZ55" s="76">
        <v>4.5555555555555554</v>
      </c>
      <c r="FA55" s="76">
        <v>3.2222222222222223</v>
      </c>
      <c r="FB55" s="76">
        <v>3.4603174603174605</v>
      </c>
      <c r="FC55" s="76">
        <v>4.3968253968253972</v>
      </c>
      <c r="FD55" s="76">
        <v>4.4920634920634921</v>
      </c>
      <c r="FE55" s="76">
        <v>3.3015873015873014</v>
      </c>
      <c r="FF55" s="76">
        <v>3.1428571428571428</v>
      </c>
      <c r="FG55" s="76">
        <v>2.6825396825396823</v>
      </c>
      <c r="FH55" s="76">
        <v>3.3174603174603177</v>
      </c>
      <c r="FI55" s="76">
        <v>3.901639344262295</v>
      </c>
      <c r="FJ55" s="76">
        <v>4.4918032786885247</v>
      </c>
      <c r="FK55" s="76">
        <v>4.918032786885246</v>
      </c>
      <c r="FL55" s="76">
        <v>3.262295081967213</v>
      </c>
      <c r="FM55" s="76">
        <v>2.9836065573770494</v>
      </c>
      <c r="FN55" s="76">
        <v>4.4262295081967213</v>
      </c>
      <c r="FO55" s="76">
        <v>3.1147540983606556</v>
      </c>
      <c r="FP55" s="76">
        <v>2.918032786885246</v>
      </c>
      <c r="FQ55" s="76">
        <v>5.2950819672131146</v>
      </c>
      <c r="FR55" s="76">
        <v>4.6885245901639347</v>
      </c>
      <c r="FS55" s="76">
        <v>3.377049180327869</v>
      </c>
      <c r="FT55" s="76">
        <v>3.4262295081967213</v>
      </c>
      <c r="FU55" s="76">
        <v>4.5901639344262293</v>
      </c>
      <c r="FV55" s="76">
        <v>4.7377049180327866</v>
      </c>
      <c r="FW55" s="76">
        <v>3.1311475409836067</v>
      </c>
      <c r="FX55" s="76">
        <v>3.3934426229508197</v>
      </c>
      <c r="FY55" s="76">
        <v>2.737704918032787</v>
      </c>
      <c r="FZ55" s="76">
        <v>3.278688524590164</v>
      </c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3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107</v>
      </c>
      <c r="CT56" s="62">
        <v>110</v>
      </c>
      <c r="CU56" s="62">
        <v>122</v>
      </c>
      <c r="CV56" s="62">
        <v>88</v>
      </c>
      <c r="CW56" s="62">
        <v>79</v>
      </c>
      <c r="CX56" s="62">
        <v>129</v>
      </c>
      <c r="CY56" s="62">
        <v>78</v>
      </c>
      <c r="CZ56" s="62">
        <v>68</v>
      </c>
      <c r="DA56" s="62">
        <v>130</v>
      </c>
      <c r="DB56" s="62">
        <v>126</v>
      </c>
      <c r="DC56" s="62">
        <v>93</v>
      </c>
      <c r="DD56" s="62">
        <v>94</v>
      </c>
      <c r="DE56" s="62">
        <v>126</v>
      </c>
      <c r="DF56" s="62">
        <v>119</v>
      </c>
      <c r="DG56" s="62">
        <v>91</v>
      </c>
      <c r="DH56" s="62">
        <v>68</v>
      </c>
      <c r="DI56" s="62">
        <v>69</v>
      </c>
      <c r="DJ56" s="62">
        <v>85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68</v>
      </c>
      <c r="DY56" s="76">
        <v>35</v>
      </c>
      <c r="DZ56" s="76">
        <v>37</v>
      </c>
      <c r="EA56" s="76">
        <v>42</v>
      </c>
      <c r="EB56" s="76">
        <v>28</v>
      </c>
      <c r="EC56" s="76">
        <v>25</v>
      </c>
      <c r="ED56" s="76">
        <v>43</v>
      </c>
      <c r="EE56" s="76">
        <v>30</v>
      </c>
      <c r="EF56" s="76">
        <v>24</v>
      </c>
      <c r="EG56" s="76">
        <v>43</v>
      </c>
      <c r="EH56" s="76">
        <v>45</v>
      </c>
      <c r="EI56" s="76">
        <v>29</v>
      </c>
      <c r="EJ56" s="76">
        <v>28</v>
      </c>
      <c r="EK56" s="76">
        <v>39</v>
      </c>
      <c r="EL56" s="76">
        <v>40</v>
      </c>
      <c r="EM56" s="76">
        <v>27</v>
      </c>
      <c r="EN56" s="76">
        <v>26</v>
      </c>
      <c r="EO56" s="76">
        <v>21</v>
      </c>
      <c r="EP56" s="76">
        <v>28</v>
      </c>
      <c r="EQ56" s="76">
        <v>35</v>
      </c>
      <c r="ER56" s="76">
        <v>35</v>
      </c>
      <c r="ES56" s="76">
        <v>41</v>
      </c>
      <c r="ET56" s="76">
        <v>29</v>
      </c>
      <c r="EU56" s="76">
        <v>26</v>
      </c>
      <c r="EV56" s="76">
        <v>44</v>
      </c>
      <c r="EW56" s="76">
        <v>25</v>
      </c>
      <c r="EX56" s="76">
        <v>22</v>
      </c>
      <c r="EY56" s="76">
        <v>44</v>
      </c>
      <c r="EZ56" s="76">
        <v>38</v>
      </c>
      <c r="FA56" s="76">
        <v>35</v>
      </c>
      <c r="FB56" s="76">
        <v>35</v>
      </c>
      <c r="FC56" s="76">
        <v>43</v>
      </c>
      <c r="FD56" s="76">
        <v>35</v>
      </c>
      <c r="FE56" s="76">
        <v>32</v>
      </c>
      <c r="FF56" s="76">
        <v>21</v>
      </c>
      <c r="FG56" s="76">
        <v>24</v>
      </c>
      <c r="FH56" s="76">
        <v>26</v>
      </c>
      <c r="FI56" s="76">
        <v>37</v>
      </c>
      <c r="FJ56" s="76">
        <v>38</v>
      </c>
      <c r="FK56" s="76">
        <v>39</v>
      </c>
      <c r="FL56" s="76">
        <v>31</v>
      </c>
      <c r="FM56" s="76">
        <v>28</v>
      </c>
      <c r="FN56" s="76">
        <v>42</v>
      </c>
      <c r="FO56" s="76">
        <v>23</v>
      </c>
      <c r="FP56" s="76">
        <v>22</v>
      </c>
      <c r="FQ56" s="76">
        <v>43</v>
      </c>
      <c r="FR56" s="76">
        <v>43</v>
      </c>
      <c r="FS56" s="76">
        <v>29</v>
      </c>
      <c r="FT56" s="76">
        <v>31</v>
      </c>
      <c r="FU56" s="76">
        <v>44</v>
      </c>
      <c r="FV56" s="76">
        <v>44</v>
      </c>
      <c r="FW56" s="76">
        <v>32</v>
      </c>
      <c r="FX56" s="76">
        <v>21</v>
      </c>
      <c r="FY56" s="76">
        <v>24</v>
      </c>
      <c r="FZ56" s="76">
        <v>31</v>
      </c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3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21</v>
      </c>
      <c r="CT57" s="62">
        <v>21</v>
      </c>
      <c r="CU57" s="62">
        <v>21</v>
      </c>
      <c r="CV57" s="62">
        <v>21</v>
      </c>
      <c r="CW57" s="62">
        <v>21</v>
      </c>
      <c r="CX57" s="62">
        <v>21</v>
      </c>
      <c r="CY57" s="62">
        <v>21</v>
      </c>
      <c r="CZ57" s="62">
        <v>21</v>
      </c>
      <c r="DA57" s="62">
        <v>21</v>
      </c>
      <c r="DB57" s="62">
        <v>21</v>
      </c>
      <c r="DC57" s="62">
        <v>21</v>
      </c>
      <c r="DD57" s="62">
        <v>21</v>
      </c>
      <c r="DE57" s="62">
        <v>21</v>
      </c>
      <c r="DF57" s="62">
        <v>21</v>
      </c>
      <c r="DG57" s="62">
        <v>21</v>
      </c>
      <c r="DH57" s="62">
        <v>21</v>
      </c>
      <c r="DI57" s="62">
        <v>21</v>
      </c>
      <c r="DJ57" s="62">
        <v>21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69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>
        <v>7</v>
      </c>
      <c r="FD57" s="76">
        <v>7</v>
      </c>
      <c r="FE57" s="76">
        <v>7</v>
      </c>
      <c r="FF57" s="76">
        <v>7</v>
      </c>
      <c r="FG57" s="76">
        <v>7</v>
      </c>
      <c r="FH57" s="76">
        <v>7</v>
      </c>
      <c r="FI57" s="76">
        <v>7</v>
      </c>
      <c r="FJ57" s="76">
        <v>7</v>
      </c>
      <c r="FK57" s="76">
        <v>7</v>
      </c>
      <c r="FL57" s="76">
        <v>7</v>
      </c>
      <c r="FM57" s="76">
        <v>7</v>
      </c>
      <c r="FN57" s="76">
        <v>7</v>
      </c>
      <c r="FO57" s="76">
        <v>7</v>
      </c>
      <c r="FP57" s="76">
        <v>7</v>
      </c>
      <c r="FQ57" s="76">
        <v>7</v>
      </c>
      <c r="FR57" s="76">
        <v>7</v>
      </c>
      <c r="FS57" s="76">
        <v>7</v>
      </c>
      <c r="FT57" s="76">
        <v>7</v>
      </c>
      <c r="FU57" s="76">
        <v>7</v>
      </c>
      <c r="FV57" s="76">
        <v>7</v>
      </c>
      <c r="FW57" s="76">
        <v>7</v>
      </c>
      <c r="FX57" s="76">
        <v>7</v>
      </c>
      <c r="FY57" s="76">
        <v>7</v>
      </c>
      <c r="FZ57" s="76">
        <v>7</v>
      </c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3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5.0952380952380949</v>
      </c>
      <c r="CT58" s="62">
        <v>5.2380952380952381</v>
      </c>
      <c r="CU58" s="62">
        <v>5.8095238095238093</v>
      </c>
      <c r="CV58" s="62">
        <v>4.1904761904761907</v>
      </c>
      <c r="CW58" s="62">
        <v>3.7619047619047619</v>
      </c>
      <c r="CX58" s="62">
        <v>6.1428571428571432</v>
      </c>
      <c r="CY58" s="62">
        <v>3.7142857142857144</v>
      </c>
      <c r="CZ58" s="62">
        <v>3.2380952380952381</v>
      </c>
      <c r="DA58" s="62">
        <v>6.1904761904761907</v>
      </c>
      <c r="DB58" s="62">
        <v>6</v>
      </c>
      <c r="DC58" s="62">
        <v>4.4285714285714288</v>
      </c>
      <c r="DD58" s="62">
        <v>4.4761904761904763</v>
      </c>
      <c r="DE58" s="62">
        <v>6</v>
      </c>
      <c r="DF58" s="62">
        <v>5.666666666666667</v>
      </c>
      <c r="DG58" s="62">
        <v>4.333333333333333</v>
      </c>
      <c r="DH58" s="62">
        <v>3.2380952380952381</v>
      </c>
      <c r="DI58" s="62">
        <v>3.2857142857142856</v>
      </c>
      <c r="DJ58" s="62">
        <v>4.0476190476190474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70</v>
      </c>
      <c r="DY58" s="76">
        <v>5</v>
      </c>
      <c r="DZ58" s="76">
        <v>5.2857142857142856</v>
      </c>
      <c r="EA58" s="76">
        <v>6</v>
      </c>
      <c r="EB58" s="76">
        <v>4</v>
      </c>
      <c r="EC58" s="76">
        <v>3.5714285714285716</v>
      </c>
      <c r="ED58" s="76">
        <v>6.1428571428571432</v>
      </c>
      <c r="EE58" s="76">
        <v>4.2857142857142856</v>
      </c>
      <c r="EF58" s="76">
        <v>3.4285714285714284</v>
      </c>
      <c r="EG58" s="76">
        <v>6.1428571428571432</v>
      </c>
      <c r="EH58" s="76">
        <v>6.4285714285714288</v>
      </c>
      <c r="EI58" s="76">
        <v>4.1428571428571432</v>
      </c>
      <c r="EJ58" s="76">
        <v>4</v>
      </c>
      <c r="EK58" s="76">
        <v>5.5714285714285712</v>
      </c>
      <c r="EL58" s="76">
        <v>5.7142857142857144</v>
      </c>
      <c r="EM58" s="76">
        <v>3.8571428571428572</v>
      </c>
      <c r="EN58" s="76">
        <v>3.7142857142857144</v>
      </c>
      <c r="EO58" s="76">
        <v>3</v>
      </c>
      <c r="EP58" s="76">
        <v>4</v>
      </c>
      <c r="EQ58" s="76">
        <v>5</v>
      </c>
      <c r="ER58" s="76">
        <v>5</v>
      </c>
      <c r="ES58" s="76">
        <v>5.8571428571428568</v>
      </c>
      <c r="ET58" s="76">
        <v>4.1428571428571432</v>
      </c>
      <c r="EU58" s="76">
        <v>3.7142857142857144</v>
      </c>
      <c r="EV58" s="76">
        <v>6.2857142857142856</v>
      </c>
      <c r="EW58" s="76">
        <v>3.5714285714285716</v>
      </c>
      <c r="EX58" s="76">
        <v>3.1428571428571428</v>
      </c>
      <c r="EY58" s="76">
        <v>6.2857142857142856</v>
      </c>
      <c r="EZ58" s="76">
        <v>5.4285714285714288</v>
      </c>
      <c r="FA58" s="76">
        <v>5</v>
      </c>
      <c r="FB58" s="76">
        <v>5</v>
      </c>
      <c r="FC58" s="76">
        <v>6.1428571428571432</v>
      </c>
      <c r="FD58" s="76">
        <v>5</v>
      </c>
      <c r="FE58" s="76">
        <v>4.5714285714285712</v>
      </c>
      <c r="FF58" s="76">
        <v>3</v>
      </c>
      <c r="FG58" s="76">
        <v>3.4285714285714284</v>
      </c>
      <c r="FH58" s="76">
        <v>3.7142857142857144</v>
      </c>
      <c r="FI58" s="76">
        <v>5.2857142857142856</v>
      </c>
      <c r="FJ58" s="76">
        <v>5.4285714285714288</v>
      </c>
      <c r="FK58" s="76">
        <v>5.5714285714285712</v>
      </c>
      <c r="FL58" s="76">
        <v>4.4285714285714288</v>
      </c>
      <c r="FM58" s="76">
        <v>4</v>
      </c>
      <c r="FN58" s="76">
        <v>6</v>
      </c>
      <c r="FO58" s="76">
        <v>3.2857142857142856</v>
      </c>
      <c r="FP58" s="76">
        <v>3.1428571428571428</v>
      </c>
      <c r="FQ58" s="76">
        <v>6.1428571428571432</v>
      </c>
      <c r="FR58" s="76">
        <v>6.1428571428571432</v>
      </c>
      <c r="FS58" s="76">
        <v>4.1428571428571432</v>
      </c>
      <c r="FT58" s="76">
        <v>4.4285714285714288</v>
      </c>
      <c r="FU58" s="76">
        <v>6.2857142857142856</v>
      </c>
      <c r="FV58" s="76">
        <v>6.2857142857142856</v>
      </c>
      <c r="FW58" s="76">
        <v>4.5714285714285712</v>
      </c>
      <c r="FX58" s="76">
        <v>3</v>
      </c>
      <c r="FY58" s="76">
        <v>3.4285714285714284</v>
      </c>
      <c r="FZ58" s="76">
        <v>4.4285714285714288</v>
      </c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3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7</v>
      </c>
      <c r="CT59" s="62">
        <v>13</v>
      </c>
      <c r="CU59" s="62">
        <v>12</v>
      </c>
      <c r="CV59" s="62">
        <v>10</v>
      </c>
      <c r="CW59" s="62">
        <v>6</v>
      </c>
      <c r="CX59" s="62">
        <v>9</v>
      </c>
      <c r="CY59" s="62">
        <v>6</v>
      </c>
      <c r="CZ59" s="62">
        <v>8</v>
      </c>
      <c r="DA59" s="62">
        <v>13</v>
      </c>
      <c r="DB59" s="62">
        <v>12</v>
      </c>
      <c r="DC59" s="62">
        <v>9</v>
      </c>
      <c r="DD59" s="62">
        <v>6</v>
      </c>
      <c r="DE59" s="62">
        <v>9</v>
      </c>
      <c r="DF59" s="62">
        <v>13</v>
      </c>
      <c r="DG59" s="62">
        <v>8</v>
      </c>
      <c r="DH59" s="62">
        <v>8</v>
      </c>
      <c r="DI59" s="62">
        <v>9</v>
      </c>
      <c r="DJ59" s="62">
        <v>8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141</v>
      </c>
      <c r="DY59" s="76">
        <v>2</v>
      </c>
      <c r="DZ59" s="76">
        <v>4</v>
      </c>
      <c r="EA59" s="76">
        <v>4</v>
      </c>
      <c r="EB59" s="76">
        <v>4</v>
      </c>
      <c r="EC59" s="76">
        <v>2</v>
      </c>
      <c r="ED59" s="76">
        <v>3</v>
      </c>
      <c r="EE59" s="76">
        <v>2</v>
      </c>
      <c r="EF59" s="76">
        <v>2</v>
      </c>
      <c r="EG59" s="76">
        <v>4</v>
      </c>
      <c r="EH59" s="76">
        <v>4</v>
      </c>
      <c r="EI59" s="76">
        <v>3</v>
      </c>
      <c r="EJ59" s="76">
        <v>2</v>
      </c>
      <c r="EK59" s="76">
        <v>3</v>
      </c>
      <c r="EL59" s="76">
        <v>4</v>
      </c>
      <c r="EM59" s="76">
        <v>4</v>
      </c>
      <c r="EN59" s="76">
        <v>2</v>
      </c>
      <c r="EO59" s="76">
        <v>3</v>
      </c>
      <c r="EP59" s="76">
        <v>2</v>
      </c>
      <c r="EQ59" s="76">
        <v>2</v>
      </c>
      <c r="ER59" s="76">
        <v>6</v>
      </c>
      <c r="ES59" s="76">
        <v>4</v>
      </c>
      <c r="ET59" s="76">
        <v>3</v>
      </c>
      <c r="EU59" s="76">
        <v>2</v>
      </c>
      <c r="EV59" s="76">
        <v>3</v>
      </c>
      <c r="EW59" s="76">
        <v>2</v>
      </c>
      <c r="EX59" s="76">
        <v>3</v>
      </c>
      <c r="EY59" s="76">
        <v>5</v>
      </c>
      <c r="EZ59" s="76">
        <v>4</v>
      </c>
      <c r="FA59" s="76">
        <v>3</v>
      </c>
      <c r="FB59" s="76">
        <v>2</v>
      </c>
      <c r="FC59" s="76">
        <v>3</v>
      </c>
      <c r="FD59" s="76">
        <v>5</v>
      </c>
      <c r="FE59" s="76">
        <v>2</v>
      </c>
      <c r="FF59" s="76">
        <v>3</v>
      </c>
      <c r="FG59" s="76">
        <v>3</v>
      </c>
      <c r="FH59" s="76">
        <v>3</v>
      </c>
      <c r="FI59" s="76">
        <v>3</v>
      </c>
      <c r="FJ59" s="76">
        <v>3</v>
      </c>
      <c r="FK59" s="76">
        <v>4</v>
      </c>
      <c r="FL59" s="76">
        <v>3</v>
      </c>
      <c r="FM59" s="76">
        <v>2</v>
      </c>
      <c r="FN59" s="76">
        <v>3</v>
      </c>
      <c r="FO59" s="76">
        <v>2</v>
      </c>
      <c r="FP59" s="76">
        <v>3</v>
      </c>
      <c r="FQ59" s="76">
        <v>4</v>
      </c>
      <c r="FR59" s="76">
        <v>4</v>
      </c>
      <c r="FS59" s="76">
        <v>3</v>
      </c>
      <c r="FT59" s="76">
        <v>2</v>
      </c>
      <c r="FU59" s="76">
        <v>3</v>
      </c>
      <c r="FV59" s="76">
        <v>4</v>
      </c>
      <c r="FW59" s="76">
        <v>2</v>
      </c>
      <c r="FX59" s="76">
        <v>3</v>
      </c>
      <c r="FY59" s="76">
        <v>3</v>
      </c>
      <c r="FZ59" s="76">
        <v>3</v>
      </c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3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3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142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3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2.3333333333333335</v>
      </c>
      <c r="CT61" s="62">
        <v>4.333333333333333</v>
      </c>
      <c r="CU61" s="62">
        <v>4</v>
      </c>
      <c r="CV61" s="62">
        <v>3.3333333333333335</v>
      </c>
      <c r="CW61" s="62">
        <v>2</v>
      </c>
      <c r="CX61" s="62">
        <v>3</v>
      </c>
      <c r="CY61" s="62">
        <v>2</v>
      </c>
      <c r="CZ61" s="62">
        <v>2.6666666666666665</v>
      </c>
      <c r="DA61" s="62">
        <v>4.333333333333333</v>
      </c>
      <c r="DB61" s="62">
        <v>4</v>
      </c>
      <c r="DC61" s="62">
        <v>3</v>
      </c>
      <c r="DD61" s="62">
        <v>2</v>
      </c>
      <c r="DE61" s="62">
        <v>3</v>
      </c>
      <c r="DF61" s="62">
        <v>4.333333333333333</v>
      </c>
      <c r="DG61" s="62">
        <v>2.6666666666666665</v>
      </c>
      <c r="DH61" s="62">
        <v>2.6666666666666665</v>
      </c>
      <c r="DI61" s="62">
        <v>3</v>
      </c>
      <c r="DJ61" s="62">
        <v>2.6666666666666665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172</v>
      </c>
      <c r="DY61" s="76">
        <v>2</v>
      </c>
      <c r="DZ61" s="76">
        <v>4</v>
      </c>
      <c r="EA61" s="76">
        <v>4</v>
      </c>
      <c r="EB61" s="76">
        <v>4</v>
      </c>
      <c r="EC61" s="76">
        <v>2</v>
      </c>
      <c r="ED61" s="76">
        <v>3</v>
      </c>
      <c r="EE61" s="76">
        <v>2</v>
      </c>
      <c r="EF61" s="76">
        <v>2</v>
      </c>
      <c r="EG61" s="76">
        <v>4</v>
      </c>
      <c r="EH61" s="76">
        <v>4</v>
      </c>
      <c r="EI61" s="76">
        <v>3</v>
      </c>
      <c r="EJ61" s="76">
        <v>2</v>
      </c>
      <c r="EK61" s="76">
        <v>3</v>
      </c>
      <c r="EL61" s="76">
        <v>4</v>
      </c>
      <c r="EM61" s="76">
        <v>4</v>
      </c>
      <c r="EN61" s="76">
        <v>2</v>
      </c>
      <c r="EO61" s="76">
        <v>3</v>
      </c>
      <c r="EP61" s="76">
        <v>2</v>
      </c>
      <c r="EQ61" s="76">
        <v>2</v>
      </c>
      <c r="ER61" s="76">
        <v>6</v>
      </c>
      <c r="ES61" s="76">
        <v>4</v>
      </c>
      <c r="ET61" s="76">
        <v>3</v>
      </c>
      <c r="EU61" s="76">
        <v>2</v>
      </c>
      <c r="EV61" s="76">
        <v>3</v>
      </c>
      <c r="EW61" s="76">
        <v>2</v>
      </c>
      <c r="EX61" s="76">
        <v>3</v>
      </c>
      <c r="EY61" s="76">
        <v>5</v>
      </c>
      <c r="EZ61" s="76">
        <v>4</v>
      </c>
      <c r="FA61" s="76">
        <v>3</v>
      </c>
      <c r="FB61" s="76">
        <v>2</v>
      </c>
      <c r="FC61" s="76">
        <v>3</v>
      </c>
      <c r="FD61" s="76">
        <v>5</v>
      </c>
      <c r="FE61" s="76">
        <v>2</v>
      </c>
      <c r="FF61" s="76">
        <v>3</v>
      </c>
      <c r="FG61" s="76">
        <v>3</v>
      </c>
      <c r="FH61" s="76">
        <v>3</v>
      </c>
      <c r="FI61" s="76">
        <v>3</v>
      </c>
      <c r="FJ61" s="76">
        <v>3</v>
      </c>
      <c r="FK61" s="76">
        <v>4</v>
      </c>
      <c r="FL61" s="76">
        <v>3</v>
      </c>
      <c r="FM61" s="76">
        <v>2</v>
      </c>
      <c r="FN61" s="76">
        <v>3</v>
      </c>
      <c r="FO61" s="76">
        <v>2</v>
      </c>
      <c r="FP61" s="76">
        <v>3</v>
      </c>
      <c r="FQ61" s="76">
        <v>4</v>
      </c>
      <c r="FR61" s="76">
        <v>4</v>
      </c>
      <c r="FS61" s="76">
        <v>3</v>
      </c>
      <c r="FT61" s="76">
        <v>2</v>
      </c>
      <c r="FU61" s="76">
        <v>3</v>
      </c>
      <c r="FV61" s="76">
        <v>4</v>
      </c>
      <c r="FW61" s="76">
        <v>2</v>
      </c>
      <c r="FX61" s="76">
        <v>3</v>
      </c>
      <c r="FY61" s="76">
        <v>3</v>
      </c>
      <c r="FZ61" s="76">
        <v>3</v>
      </c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3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50</v>
      </c>
      <c r="CT62" s="62">
        <v>57</v>
      </c>
      <c r="CU62" s="62">
        <v>61</v>
      </c>
      <c r="CV62" s="62">
        <v>46</v>
      </c>
      <c r="CW62" s="62">
        <v>38</v>
      </c>
      <c r="CX62" s="62">
        <v>53</v>
      </c>
      <c r="CY62" s="62">
        <v>42</v>
      </c>
      <c r="CZ62" s="62">
        <v>37</v>
      </c>
      <c r="DA62" s="62">
        <v>67</v>
      </c>
      <c r="DB62" s="62">
        <v>58</v>
      </c>
      <c r="DC62" s="62">
        <v>42</v>
      </c>
      <c r="DD62" s="62">
        <v>39</v>
      </c>
      <c r="DE62" s="62">
        <v>54</v>
      </c>
      <c r="DF62" s="62">
        <v>61</v>
      </c>
      <c r="DG62" s="62">
        <v>41</v>
      </c>
      <c r="DH62" s="62">
        <v>38</v>
      </c>
      <c r="DI62" s="62">
        <v>38</v>
      </c>
      <c r="DJ62" s="62">
        <v>48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55</v>
      </c>
      <c r="DY62" s="76">
        <v>19</v>
      </c>
      <c r="DZ62" s="76">
        <v>19</v>
      </c>
      <c r="EA62" s="76">
        <v>19</v>
      </c>
      <c r="EB62" s="76">
        <v>18</v>
      </c>
      <c r="EC62" s="76">
        <v>12</v>
      </c>
      <c r="ED62" s="76">
        <v>18</v>
      </c>
      <c r="EE62" s="76">
        <v>13</v>
      </c>
      <c r="EF62" s="76">
        <v>12</v>
      </c>
      <c r="EG62" s="76">
        <v>21</v>
      </c>
      <c r="EH62" s="76">
        <v>20</v>
      </c>
      <c r="EI62" s="76">
        <v>14</v>
      </c>
      <c r="EJ62" s="76">
        <v>15</v>
      </c>
      <c r="EK62" s="76">
        <v>17</v>
      </c>
      <c r="EL62" s="76">
        <v>19</v>
      </c>
      <c r="EM62" s="76">
        <v>17</v>
      </c>
      <c r="EN62" s="76">
        <v>11</v>
      </c>
      <c r="EO62" s="76">
        <v>13</v>
      </c>
      <c r="EP62" s="76">
        <v>15</v>
      </c>
      <c r="EQ62" s="76">
        <v>14</v>
      </c>
      <c r="ER62" s="76">
        <v>21</v>
      </c>
      <c r="ES62" s="76">
        <v>20</v>
      </c>
      <c r="ET62" s="76">
        <v>14</v>
      </c>
      <c r="EU62" s="76">
        <v>13</v>
      </c>
      <c r="EV62" s="76">
        <v>18</v>
      </c>
      <c r="EW62" s="76">
        <v>12</v>
      </c>
      <c r="EX62" s="76">
        <v>13</v>
      </c>
      <c r="EY62" s="76">
        <v>22</v>
      </c>
      <c r="EZ62" s="76">
        <v>19</v>
      </c>
      <c r="FA62" s="76">
        <v>14</v>
      </c>
      <c r="FB62" s="76">
        <v>12</v>
      </c>
      <c r="FC62" s="76">
        <v>21</v>
      </c>
      <c r="FD62" s="76">
        <v>23</v>
      </c>
      <c r="FE62" s="76">
        <v>12</v>
      </c>
      <c r="FF62" s="76">
        <v>14</v>
      </c>
      <c r="FG62" s="76">
        <v>12</v>
      </c>
      <c r="FH62" s="76">
        <v>16</v>
      </c>
      <c r="FI62" s="76">
        <v>17</v>
      </c>
      <c r="FJ62" s="76">
        <v>17</v>
      </c>
      <c r="FK62" s="76">
        <v>22</v>
      </c>
      <c r="FL62" s="76">
        <v>14</v>
      </c>
      <c r="FM62" s="76">
        <v>13</v>
      </c>
      <c r="FN62" s="76">
        <v>17</v>
      </c>
      <c r="FO62" s="76">
        <v>17</v>
      </c>
      <c r="FP62" s="76">
        <v>12</v>
      </c>
      <c r="FQ62" s="76">
        <v>24</v>
      </c>
      <c r="FR62" s="76">
        <v>19</v>
      </c>
      <c r="FS62" s="76">
        <v>14</v>
      </c>
      <c r="FT62" s="76">
        <v>12</v>
      </c>
      <c r="FU62" s="76">
        <v>16</v>
      </c>
      <c r="FV62" s="76">
        <v>19</v>
      </c>
      <c r="FW62" s="76">
        <v>12</v>
      </c>
      <c r="FX62" s="76">
        <v>13</v>
      </c>
      <c r="FY62" s="76">
        <v>13</v>
      </c>
      <c r="FZ62" s="76">
        <v>17</v>
      </c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3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15</v>
      </c>
      <c r="CU63" s="62">
        <v>15</v>
      </c>
      <c r="CV63" s="62">
        <v>15</v>
      </c>
      <c r="CW63" s="62">
        <v>15</v>
      </c>
      <c r="CX63" s="62">
        <v>15</v>
      </c>
      <c r="CY63" s="62">
        <v>15</v>
      </c>
      <c r="CZ63" s="62">
        <v>15</v>
      </c>
      <c r="DA63" s="62">
        <v>15</v>
      </c>
      <c r="DB63" s="62">
        <v>15</v>
      </c>
      <c r="DC63" s="62">
        <v>15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56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3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3.3333333333333335</v>
      </c>
      <c r="CT64" s="62">
        <v>3.8</v>
      </c>
      <c r="CU64" s="62">
        <v>4.0666666666666664</v>
      </c>
      <c r="CV64" s="62">
        <v>3.0666666666666669</v>
      </c>
      <c r="CW64" s="62">
        <v>2.5333333333333332</v>
      </c>
      <c r="CX64" s="62">
        <v>3.5333333333333332</v>
      </c>
      <c r="CY64" s="62">
        <v>2.8</v>
      </c>
      <c r="CZ64" s="62">
        <v>2.4666666666666668</v>
      </c>
      <c r="DA64" s="62">
        <v>4.4666666666666668</v>
      </c>
      <c r="DB64" s="62">
        <v>3.8666666666666667</v>
      </c>
      <c r="DC64" s="62">
        <v>2.8</v>
      </c>
      <c r="DD64" s="62">
        <v>2.6</v>
      </c>
      <c r="DE64" s="62">
        <v>3.6</v>
      </c>
      <c r="DF64" s="62">
        <v>4.0666666666666664</v>
      </c>
      <c r="DG64" s="62">
        <v>2.7333333333333334</v>
      </c>
      <c r="DH64" s="62">
        <v>2.5333333333333332</v>
      </c>
      <c r="DI64" s="62">
        <v>2.5333333333333332</v>
      </c>
      <c r="DJ64" s="62">
        <v>3.2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57</v>
      </c>
      <c r="DY64" s="76">
        <v>3.8</v>
      </c>
      <c r="DZ64" s="76">
        <v>3.8</v>
      </c>
      <c r="EA64" s="76">
        <v>3.8</v>
      </c>
      <c r="EB64" s="76">
        <v>3.6</v>
      </c>
      <c r="EC64" s="76">
        <v>2.4</v>
      </c>
      <c r="ED64" s="76">
        <v>3.6</v>
      </c>
      <c r="EE64" s="76">
        <v>2.6</v>
      </c>
      <c r="EF64" s="76">
        <v>2.4</v>
      </c>
      <c r="EG64" s="76">
        <v>4.2</v>
      </c>
      <c r="EH64" s="76">
        <v>4</v>
      </c>
      <c r="EI64" s="76">
        <v>2.8</v>
      </c>
      <c r="EJ64" s="76">
        <v>3</v>
      </c>
      <c r="EK64" s="76">
        <v>3.4</v>
      </c>
      <c r="EL64" s="76">
        <v>3.8</v>
      </c>
      <c r="EM64" s="76">
        <v>3.4</v>
      </c>
      <c r="EN64" s="76">
        <v>2.2000000000000002</v>
      </c>
      <c r="EO64" s="76">
        <v>2.6</v>
      </c>
      <c r="EP64" s="76">
        <v>3</v>
      </c>
      <c r="EQ64" s="76">
        <v>2.8</v>
      </c>
      <c r="ER64" s="76">
        <v>4.2</v>
      </c>
      <c r="ES64" s="76">
        <v>4</v>
      </c>
      <c r="ET64" s="76">
        <v>2.8</v>
      </c>
      <c r="EU64" s="76">
        <v>2.6</v>
      </c>
      <c r="EV64" s="76">
        <v>3.6</v>
      </c>
      <c r="EW64" s="76">
        <v>2.4</v>
      </c>
      <c r="EX64" s="76">
        <v>2.6</v>
      </c>
      <c r="EY64" s="76">
        <v>4.4000000000000004</v>
      </c>
      <c r="EZ64" s="76">
        <v>3.8</v>
      </c>
      <c r="FA64" s="76">
        <v>2.8</v>
      </c>
      <c r="FB64" s="76">
        <v>2.4</v>
      </c>
      <c r="FC64" s="76">
        <v>4.2</v>
      </c>
      <c r="FD64" s="76">
        <v>4.5999999999999996</v>
      </c>
      <c r="FE64" s="76">
        <v>2.4</v>
      </c>
      <c r="FF64" s="76">
        <v>2.8</v>
      </c>
      <c r="FG64" s="76">
        <v>2.4</v>
      </c>
      <c r="FH64" s="76">
        <v>3.2</v>
      </c>
      <c r="FI64" s="76">
        <v>3.4</v>
      </c>
      <c r="FJ64" s="76">
        <v>3.4</v>
      </c>
      <c r="FK64" s="76">
        <v>4.4000000000000004</v>
      </c>
      <c r="FL64" s="76">
        <v>2.8</v>
      </c>
      <c r="FM64" s="76">
        <v>2.6</v>
      </c>
      <c r="FN64" s="76">
        <v>3.4</v>
      </c>
      <c r="FO64" s="76">
        <v>3.4</v>
      </c>
      <c r="FP64" s="76">
        <v>2.4</v>
      </c>
      <c r="FQ64" s="76">
        <v>4.8</v>
      </c>
      <c r="FR64" s="76">
        <v>3.8</v>
      </c>
      <c r="FS64" s="76">
        <v>2.8</v>
      </c>
      <c r="FT64" s="76">
        <v>2.4</v>
      </c>
      <c r="FU64" s="76">
        <v>3.2</v>
      </c>
      <c r="FV64" s="76">
        <v>3.8</v>
      </c>
      <c r="FW64" s="76">
        <v>2.4</v>
      </c>
      <c r="FX64" s="76">
        <v>2.6</v>
      </c>
      <c r="FY64" s="76">
        <v>2.6</v>
      </c>
      <c r="FZ64" s="76">
        <v>3.4</v>
      </c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3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113</v>
      </c>
      <c r="CT65" s="62">
        <v>137</v>
      </c>
      <c r="CU65" s="62">
        <v>137</v>
      </c>
      <c r="CV65" s="62">
        <v>102</v>
      </c>
      <c r="CW65" s="62">
        <v>86</v>
      </c>
      <c r="CX65" s="62">
        <v>124</v>
      </c>
      <c r="CY65" s="62">
        <v>94</v>
      </c>
      <c r="CZ65" s="62">
        <v>80</v>
      </c>
      <c r="DA65" s="62">
        <v>153</v>
      </c>
      <c r="DB65" s="62">
        <v>132</v>
      </c>
      <c r="DC65" s="62">
        <v>103</v>
      </c>
      <c r="DD65" s="62">
        <v>92</v>
      </c>
      <c r="DE65" s="62">
        <v>129</v>
      </c>
      <c r="DF65" s="62">
        <v>139</v>
      </c>
      <c r="DG65" s="62">
        <v>103</v>
      </c>
      <c r="DH65" s="62">
        <v>88</v>
      </c>
      <c r="DI65" s="62">
        <v>84</v>
      </c>
      <c r="DJ65" s="62">
        <v>106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121</v>
      </c>
      <c r="DY65" s="76">
        <v>40</v>
      </c>
      <c r="DZ65" s="76">
        <v>45</v>
      </c>
      <c r="EA65" s="76">
        <v>45</v>
      </c>
      <c r="EB65" s="76">
        <v>37</v>
      </c>
      <c r="EC65" s="76">
        <v>29</v>
      </c>
      <c r="ED65" s="76">
        <v>44</v>
      </c>
      <c r="EE65" s="76">
        <v>30</v>
      </c>
      <c r="EF65" s="76">
        <v>27</v>
      </c>
      <c r="EG65" s="76">
        <v>48</v>
      </c>
      <c r="EH65" s="76">
        <v>45</v>
      </c>
      <c r="EI65" s="76">
        <v>33</v>
      </c>
      <c r="EJ65" s="76">
        <v>29</v>
      </c>
      <c r="EK65" s="76">
        <v>45</v>
      </c>
      <c r="EL65" s="76">
        <v>48</v>
      </c>
      <c r="EM65" s="76">
        <v>38</v>
      </c>
      <c r="EN65" s="76">
        <v>27</v>
      </c>
      <c r="EO65" s="76">
        <v>27</v>
      </c>
      <c r="EP65" s="76">
        <v>33</v>
      </c>
      <c r="EQ65" s="76">
        <v>35</v>
      </c>
      <c r="ER65" s="76">
        <v>48</v>
      </c>
      <c r="ES65" s="76">
        <v>44</v>
      </c>
      <c r="ET65" s="76">
        <v>32</v>
      </c>
      <c r="EU65" s="76">
        <v>28</v>
      </c>
      <c r="EV65" s="76">
        <v>39</v>
      </c>
      <c r="EW65" s="76">
        <v>28</v>
      </c>
      <c r="EX65" s="76">
        <v>26</v>
      </c>
      <c r="EY65" s="76">
        <v>53</v>
      </c>
      <c r="EZ65" s="76">
        <v>44</v>
      </c>
      <c r="FA65" s="76">
        <v>34</v>
      </c>
      <c r="FB65" s="76">
        <v>33</v>
      </c>
      <c r="FC65" s="76">
        <v>42</v>
      </c>
      <c r="FD65" s="76">
        <v>46</v>
      </c>
      <c r="FE65" s="76">
        <v>34</v>
      </c>
      <c r="FF65" s="76">
        <v>28</v>
      </c>
      <c r="FG65" s="76">
        <v>28</v>
      </c>
      <c r="FH65" s="76">
        <v>37</v>
      </c>
      <c r="FI65" s="76">
        <v>38</v>
      </c>
      <c r="FJ65" s="76">
        <v>44</v>
      </c>
      <c r="FK65" s="76">
        <v>48</v>
      </c>
      <c r="FL65" s="76">
        <v>33</v>
      </c>
      <c r="FM65" s="76">
        <v>29</v>
      </c>
      <c r="FN65" s="76">
        <v>41</v>
      </c>
      <c r="FO65" s="76">
        <v>36</v>
      </c>
      <c r="FP65" s="76">
        <v>27</v>
      </c>
      <c r="FQ65" s="76">
        <v>52</v>
      </c>
      <c r="FR65" s="76">
        <v>43</v>
      </c>
      <c r="FS65" s="76">
        <v>36</v>
      </c>
      <c r="FT65" s="76">
        <v>30</v>
      </c>
      <c r="FU65" s="76">
        <v>42</v>
      </c>
      <c r="FV65" s="76">
        <v>45</v>
      </c>
      <c r="FW65" s="76">
        <v>31</v>
      </c>
      <c r="FX65" s="76">
        <v>33</v>
      </c>
      <c r="FY65" s="76">
        <v>29</v>
      </c>
      <c r="FZ65" s="76">
        <v>36</v>
      </c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3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33</v>
      </c>
      <c r="CT66" s="62">
        <v>33</v>
      </c>
      <c r="CU66" s="62">
        <v>33</v>
      </c>
      <c r="CV66" s="62">
        <v>33</v>
      </c>
      <c r="CW66" s="62">
        <v>33</v>
      </c>
      <c r="CX66" s="62">
        <v>33</v>
      </c>
      <c r="CY66" s="62">
        <v>33</v>
      </c>
      <c r="CZ66" s="62">
        <v>33</v>
      </c>
      <c r="DA66" s="62">
        <v>33</v>
      </c>
      <c r="DB66" s="62">
        <v>33</v>
      </c>
      <c r="DC66" s="62">
        <v>33</v>
      </c>
      <c r="DD66" s="62">
        <v>33</v>
      </c>
      <c r="DE66" s="62">
        <v>33</v>
      </c>
      <c r="DF66" s="62">
        <v>33</v>
      </c>
      <c r="DG66" s="62">
        <v>33</v>
      </c>
      <c r="DH66" s="62">
        <v>33</v>
      </c>
      <c r="DI66" s="62">
        <v>33</v>
      </c>
      <c r="DJ66" s="62">
        <v>33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122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3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3.4242424242424243</v>
      </c>
      <c r="CT67" s="62">
        <v>4.1515151515151514</v>
      </c>
      <c r="CU67" s="62">
        <v>4.1515151515151514</v>
      </c>
      <c r="CV67" s="62">
        <v>3.0909090909090908</v>
      </c>
      <c r="CW67" s="62">
        <v>2.606060606060606</v>
      </c>
      <c r="CX67" s="62">
        <v>3.7575757575757578</v>
      </c>
      <c r="CY67" s="62">
        <v>2.8484848484848486</v>
      </c>
      <c r="CZ67" s="62">
        <v>2.4242424242424243</v>
      </c>
      <c r="DA67" s="62">
        <v>4.6363636363636367</v>
      </c>
      <c r="DB67" s="62">
        <v>4</v>
      </c>
      <c r="DC67" s="62">
        <v>3.1212121212121211</v>
      </c>
      <c r="DD67" s="62">
        <v>2.7878787878787881</v>
      </c>
      <c r="DE67" s="62">
        <v>3.9090909090909092</v>
      </c>
      <c r="DF67" s="62">
        <v>4.2121212121212119</v>
      </c>
      <c r="DG67" s="62">
        <v>3.1212121212121211</v>
      </c>
      <c r="DH67" s="62">
        <v>2.6666666666666665</v>
      </c>
      <c r="DI67" s="62">
        <v>2.5454545454545454</v>
      </c>
      <c r="DJ67" s="62">
        <v>3.2121212121212119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123</v>
      </c>
      <c r="DY67" s="76">
        <v>3.6363636363636362</v>
      </c>
      <c r="DZ67" s="76">
        <v>4.0909090909090908</v>
      </c>
      <c r="EA67" s="76">
        <v>4.0909090909090908</v>
      </c>
      <c r="EB67" s="76">
        <v>3.3636363636363638</v>
      </c>
      <c r="EC67" s="76">
        <v>2.6363636363636362</v>
      </c>
      <c r="ED67" s="76">
        <v>4</v>
      </c>
      <c r="EE67" s="76">
        <v>2.7272727272727271</v>
      </c>
      <c r="EF67" s="76">
        <v>2.4545454545454546</v>
      </c>
      <c r="EG67" s="76">
        <v>4.3636363636363633</v>
      </c>
      <c r="EH67" s="76">
        <v>4.0909090909090908</v>
      </c>
      <c r="EI67" s="76">
        <v>3</v>
      </c>
      <c r="EJ67" s="76">
        <v>2.6363636363636362</v>
      </c>
      <c r="EK67" s="76">
        <v>4.0909090909090908</v>
      </c>
      <c r="EL67" s="76">
        <v>4.3636363636363633</v>
      </c>
      <c r="EM67" s="76">
        <v>3.4545454545454546</v>
      </c>
      <c r="EN67" s="76">
        <v>2.4545454545454546</v>
      </c>
      <c r="EO67" s="76">
        <v>2.4545454545454546</v>
      </c>
      <c r="EP67" s="76">
        <v>3</v>
      </c>
      <c r="EQ67" s="76">
        <v>3.1818181818181817</v>
      </c>
      <c r="ER67" s="76">
        <v>4.3636363636363633</v>
      </c>
      <c r="ES67" s="76">
        <v>4</v>
      </c>
      <c r="ET67" s="76">
        <v>2.9090909090909092</v>
      </c>
      <c r="EU67" s="76">
        <v>2.5454545454545454</v>
      </c>
      <c r="EV67" s="76">
        <v>3.5454545454545454</v>
      </c>
      <c r="EW67" s="76">
        <v>2.5454545454545454</v>
      </c>
      <c r="EX67" s="76">
        <v>2.3636363636363638</v>
      </c>
      <c r="EY67" s="76">
        <v>4.8181818181818183</v>
      </c>
      <c r="EZ67" s="76">
        <v>4</v>
      </c>
      <c r="FA67" s="76">
        <v>3.0909090909090908</v>
      </c>
      <c r="FB67" s="76">
        <v>3</v>
      </c>
      <c r="FC67" s="76">
        <v>3.8181818181818183</v>
      </c>
      <c r="FD67" s="76">
        <v>4.1818181818181817</v>
      </c>
      <c r="FE67" s="76">
        <v>3.0909090909090908</v>
      </c>
      <c r="FF67" s="76">
        <v>2.5454545454545454</v>
      </c>
      <c r="FG67" s="76">
        <v>2.5454545454545454</v>
      </c>
      <c r="FH67" s="76">
        <v>3.3636363636363638</v>
      </c>
      <c r="FI67" s="76">
        <v>3.4545454545454546</v>
      </c>
      <c r="FJ67" s="76">
        <v>4</v>
      </c>
      <c r="FK67" s="76">
        <v>4.3636363636363633</v>
      </c>
      <c r="FL67" s="76">
        <v>3</v>
      </c>
      <c r="FM67" s="76">
        <v>2.6363636363636362</v>
      </c>
      <c r="FN67" s="76">
        <v>3.7272727272727271</v>
      </c>
      <c r="FO67" s="76">
        <v>3.2727272727272729</v>
      </c>
      <c r="FP67" s="76">
        <v>2.4545454545454546</v>
      </c>
      <c r="FQ67" s="76">
        <v>4.7272727272727275</v>
      </c>
      <c r="FR67" s="76">
        <v>3.9090909090909092</v>
      </c>
      <c r="FS67" s="76">
        <v>3.2727272727272729</v>
      </c>
      <c r="FT67" s="76">
        <v>2.7272727272727271</v>
      </c>
      <c r="FU67" s="76">
        <v>3.8181818181818183</v>
      </c>
      <c r="FV67" s="76">
        <v>4.0909090909090908</v>
      </c>
      <c r="FW67" s="76">
        <v>2.8181818181818183</v>
      </c>
      <c r="FX67" s="76">
        <v>3</v>
      </c>
      <c r="FY67" s="76">
        <v>2.6363636363636362</v>
      </c>
      <c r="FZ67" s="76">
        <v>3.2727272727272729</v>
      </c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3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226</v>
      </c>
      <c r="CT68" s="62">
        <v>261</v>
      </c>
      <c r="CU68" s="62">
        <v>278</v>
      </c>
      <c r="CV68" s="62">
        <v>195</v>
      </c>
      <c r="CW68" s="62">
        <v>174</v>
      </c>
      <c r="CX68" s="62">
        <v>248</v>
      </c>
      <c r="CY68" s="62">
        <v>183</v>
      </c>
      <c r="CZ68" s="62">
        <v>163</v>
      </c>
      <c r="DA68" s="62">
        <v>292</v>
      </c>
      <c r="DB68" s="62">
        <v>273</v>
      </c>
      <c r="DC68" s="62">
        <v>196</v>
      </c>
      <c r="DD68" s="62">
        <v>188</v>
      </c>
      <c r="DE68" s="62">
        <v>255</v>
      </c>
      <c r="DF68" s="62">
        <v>266</v>
      </c>
      <c r="DG68" s="62">
        <v>196</v>
      </c>
      <c r="DH68" s="62">
        <v>180</v>
      </c>
      <c r="DI68" s="62">
        <v>160</v>
      </c>
      <c r="DJ68" s="62">
        <v>203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124</v>
      </c>
      <c r="DY68" s="76">
        <v>80</v>
      </c>
      <c r="DZ68" s="76">
        <v>88</v>
      </c>
      <c r="EA68" s="76">
        <v>89</v>
      </c>
      <c r="EB68" s="76">
        <v>70</v>
      </c>
      <c r="EC68" s="76">
        <v>56</v>
      </c>
      <c r="ED68" s="76">
        <v>82</v>
      </c>
      <c r="EE68" s="76">
        <v>57</v>
      </c>
      <c r="EF68" s="76">
        <v>53</v>
      </c>
      <c r="EG68" s="76">
        <v>94</v>
      </c>
      <c r="EH68" s="76">
        <v>91</v>
      </c>
      <c r="EI68" s="76">
        <v>68</v>
      </c>
      <c r="EJ68" s="76">
        <v>62</v>
      </c>
      <c r="EK68" s="76">
        <v>87</v>
      </c>
      <c r="EL68" s="76">
        <v>90</v>
      </c>
      <c r="EM68" s="76">
        <v>67</v>
      </c>
      <c r="EN68" s="76">
        <v>55</v>
      </c>
      <c r="EO68" s="76">
        <v>53</v>
      </c>
      <c r="EP68" s="76">
        <v>66</v>
      </c>
      <c r="EQ68" s="76">
        <v>73</v>
      </c>
      <c r="ER68" s="76">
        <v>90</v>
      </c>
      <c r="ES68" s="76">
        <v>95</v>
      </c>
      <c r="ET68" s="76">
        <v>60</v>
      </c>
      <c r="EU68" s="76">
        <v>60</v>
      </c>
      <c r="EV68" s="76">
        <v>82</v>
      </c>
      <c r="EW68" s="76">
        <v>57</v>
      </c>
      <c r="EX68" s="76">
        <v>49</v>
      </c>
      <c r="EY68" s="76">
        <v>100</v>
      </c>
      <c r="EZ68" s="76">
        <v>91</v>
      </c>
      <c r="FA68" s="76">
        <v>61</v>
      </c>
      <c r="FB68" s="76">
        <v>64</v>
      </c>
      <c r="FC68" s="76">
        <v>83</v>
      </c>
      <c r="FD68" s="76">
        <v>82</v>
      </c>
      <c r="FE68" s="76">
        <v>67</v>
      </c>
      <c r="FF68" s="76">
        <v>59</v>
      </c>
      <c r="FG68" s="76">
        <v>53</v>
      </c>
      <c r="FH68" s="76">
        <v>69</v>
      </c>
      <c r="FI68" s="76">
        <v>73</v>
      </c>
      <c r="FJ68" s="76">
        <v>83</v>
      </c>
      <c r="FK68" s="76">
        <v>94</v>
      </c>
      <c r="FL68" s="76">
        <v>65</v>
      </c>
      <c r="FM68" s="76">
        <v>58</v>
      </c>
      <c r="FN68" s="76">
        <v>84</v>
      </c>
      <c r="FO68" s="76">
        <v>69</v>
      </c>
      <c r="FP68" s="76">
        <v>61</v>
      </c>
      <c r="FQ68" s="76">
        <v>98</v>
      </c>
      <c r="FR68" s="76">
        <v>91</v>
      </c>
      <c r="FS68" s="76">
        <v>67</v>
      </c>
      <c r="FT68" s="76">
        <v>62</v>
      </c>
      <c r="FU68" s="76">
        <v>85</v>
      </c>
      <c r="FV68" s="76">
        <v>94</v>
      </c>
      <c r="FW68" s="76">
        <v>62</v>
      </c>
      <c r="FX68" s="76">
        <v>66</v>
      </c>
      <c r="FY68" s="76">
        <v>54</v>
      </c>
      <c r="FZ68" s="76">
        <v>68</v>
      </c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3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63</v>
      </c>
      <c r="CT69" s="62">
        <v>63</v>
      </c>
      <c r="CU69" s="62">
        <v>63</v>
      </c>
      <c r="CV69" s="62">
        <v>63</v>
      </c>
      <c r="CW69" s="62">
        <v>63</v>
      </c>
      <c r="CX69" s="62">
        <v>63</v>
      </c>
      <c r="CY69" s="62">
        <v>63</v>
      </c>
      <c r="CZ69" s="62">
        <v>63</v>
      </c>
      <c r="DA69" s="62">
        <v>63</v>
      </c>
      <c r="DB69" s="62">
        <v>63</v>
      </c>
      <c r="DC69" s="62">
        <v>63</v>
      </c>
      <c r="DD69" s="62">
        <v>63</v>
      </c>
      <c r="DE69" s="62">
        <v>63</v>
      </c>
      <c r="DF69" s="62">
        <v>63</v>
      </c>
      <c r="DG69" s="62">
        <v>63</v>
      </c>
      <c r="DH69" s="62">
        <v>63</v>
      </c>
      <c r="DI69" s="62">
        <v>63</v>
      </c>
      <c r="DJ69" s="62">
        <v>63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125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3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3.5873015873015874</v>
      </c>
      <c r="CT70" s="62">
        <v>4.1428571428571432</v>
      </c>
      <c r="CU70" s="62">
        <v>4.412698412698413</v>
      </c>
      <c r="CV70" s="62">
        <v>3.0952380952380953</v>
      </c>
      <c r="CW70" s="62">
        <v>2.7619047619047619</v>
      </c>
      <c r="CX70" s="62">
        <v>3.9365079365079363</v>
      </c>
      <c r="CY70" s="62">
        <v>2.9047619047619047</v>
      </c>
      <c r="CZ70" s="62">
        <v>2.5873015873015874</v>
      </c>
      <c r="DA70" s="62">
        <v>4.6349206349206353</v>
      </c>
      <c r="DB70" s="62">
        <v>4.333333333333333</v>
      </c>
      <c r="DC70" s="62">
        <v>3.1111111111111112</v>
      </c>
      <c r="DD70" s="62">
        <v>2.9841269841269842</v>
      </c>
      <c r="DE70" s="62">
        <v>4.0476190476190474</v>
      </c>
      <c r="DF70" s="62">
        <v>4.2222222222222223</v>
      </c>
      <c r="DG70" s="62">
        <v>3.1111111111111112</v>
      </c>
      <c r="DH70" s="62">
        <v>2.8571428571428572</v>
      </c>
      <c r="DI70" s="62">
        <v>2.5396825396825395</v>
      </c>
      <c r="DJ70" s="62">
        <v>3.2222222222222223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126</v>
      </c>
      <c r="DY70" s="76">
        <v>3.8095238095238093</v>
      </c>
      <c r="DZ70" s="76">
        <v>4.1904761904761907</v>
      </c>
      <c r="EA70" s="76">
        <v>4.2380952380952381</v>
      </c>
      <c r="EB70" s="76">
        <v>3.3333333333333335</v>
      </c>
      <c r="EC70" s="76">
        <v>2.6666666666666665</v>
      </c>
      <c r="ED70" s="76">
        <v>3.9047619047619047</v>
      </c>
      <c r="EE70" s="76">
        <v>2.7142857142857144</v>
      </c>
      <c r="EF70" s="76">
        <v>2.5238095238095237</v>
      </c>
      <c r="EG70" s="76">
        <v>4.4761904761904763</v>
      </c>
      <c r="EH70" s="76">
        <v>4.333333333333333</v>
      </c>
      <c r="EI70" s="76">
        <v>3.2380952380952381</v>
      </c>
      <c r="EJ70" s="76">
        <v>2.9523809523809526</v>
      </c>
      <c r="EK70" s="76">
        <v>4.1428571428571432</v>
      </c>
      <c r="EL70" s="76">
        <v>4.2857142857142856</v>
      </c>
      <c r="EM70" s="76">
        <v>3.1904761904761907</v>
      </c>
      <c r="EN70" s="76">
        <v>2.6190476190476191</v>
      </c>
      <c r="EO70" s="76">
        <v>2.5238095238095237</v>
      </c>
      <c r="EP70" s="76">
        <v>3.1428571428571428</v>
      </c>
      <c r="EQ70" s="76">
        <v>3.4761904761904763</v>
      </c>
      <c r="ER70" s="76">
        <v>4.2857142857142856</v>
      </c>
      <c r="ES70" s="76">
        <v>4.5238095238095237</v>
      </c>
      <c r="ET70" s="76">
        <v>2.8571428571428572</v>
      </c>
      <c r="EU70" s="76">
        <v>2.8571428571428572</v>
      </c>
      <c r="EV70" s="76">
        <v>3.9047619047619047</v>
      </c>
      <c r="EW70" s="76">
        <v>2.7142857142857144</v>
      </c>
      <c r="EX70" s="76">
        <v>2.3333333333333335</v>
      </c>
      <c r="EY70" s="76">
        <v>4.7619047619047619</v>
      </c>
      <c r="EZ70" s="76">
        <v>4.333333333333333</v>
      </c>
      <c r="FA70" s="76">
        <v>2.9047619047619047</v>
      </c>
      <c r="FB70" s="76">
        <v>3.0476190476190474</v>
      </c>
      <c r="FC70" s="76">
        <v>3.9523809523809526</v>
      </c>
      <c r="FD70" s="76">
        <v>3.9047619047619047</v>
      </c>
      <c r="FE70" s="76">
        <v>3.1904761904761907</v>
      </c>
      <c r="FF70" s="76">
        <v>2.8095238095238093</v>
      </c>
      <c r="FG70" s="76">
        <v>2.5238095238095237</v>
      </c>
      <c r="FH70" s="76">
        <v>3.2857142857142856</v>
      </c>
      <c r="FI70" s="76">
        <v>3.4761904761904763</v>
      </c>
      <c r="FJ70" s="76">
        <v>3.9523809523809526</v>
      </c>
      <c r="FK70" s="76">
        <v>4.4761904761904763</v>
      </c>
      <c r="FL70" s="76">
        <v>3.0952380952380953</v>
      </c>
      <c r="FM70" s="76">
        <v>2.7619047619047619</v>
      </c>
      <c r="FN70" s="76">
        <v>4</v>
      </c>
      <c r="FO70" s="76">
        <v>3.2857142857142856</v>
      </c>
      <c r="FP70" s="76">
        <v>2.9047619047619047</v>
      </c>
      <c r="FQ70" s="76">
        <v>4.666666666666667</v>
      </c>
      <c r="FR70" s="76">
        <v>4.333333333333333</v>
      </c>
      <c r="FS70" s="76">
        <v>3.1904761904761907</v>
      </c>
      <c r="FT70" s="76">
        <v>2.9523809523809526</v>
      </c>
      <c r="FU70" s="76">
        <v>4.0476190476190474</v>
      </c>
      <c r="FV70" s="76">
        <v>4.4761904761904763</v>
      </c>
      <c r="FW70" s="76">
        <v>2.9523809523809526</v>
      </c>
      <c r="FX70" s="76">
        <v>3.1428571428571428</v>
      </c>
      <c r="FY70" s="76">
        <v>2.5714285714285716</v>
      </c>
      <c r="FZ70" s="76">
        <v>3.2380952380952381</v>
      </c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3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328</v>
      </c>
      <c r="CT71" s="62">
        <v>385</v>
      </c>
      <c r="CU71" s="62">
        <v>399</v>
      </c>
      <c r="CV71" s="62">
        <v>284</v>
      </c>
      <c r="CW71" s="62">
        <v>251</v>
      </c>
      <c r="CX71" s="62">
        <v>368</v>
      </c>
      <c r="CY71" s="62">
        <v>266</v>
      </c>
      <c r="CZ71" s="62">
        <v>240</v>
      </c>
      <c r="DA71" s="62">
        <v>427</v>
      </c>
      <c r="DB71" s="62">
        <v>397</v>
      </c>
      <c r="DC71" s="62">
        <v>285</v>
      </c>
      <c r="DD71" s="62">
        <v>282</v>
      </c>
      <c r="DE71" s="62">
        <v>376</v>
      </c>
      <c r="DF71" s="62">
        <v>391</v>
      </c>
      <c r="DG71" s="62">
        <v>282</v>
      </c>
      <c r="DH71" s="62">
        <v>260</v>
      </c>
      <c r="DI71" s="62">
        <v>237</v>
      </c>
      <c r="DJ71" s="62">
        <v>284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127</v>
      </c>
      <c r="DY71" s="76">
        <v>114</v>
      </c>
      <c r="DZ71" s="76">
        <v>131</v>
      </c>
      <c r="EA71" s="76">
        <v>133</v>
      </c>
      <c r="EB71" s="76">
        <v>102</v>
      </c>
      <c r="EC71" s="76">
        <v>83</v>
      </c>
      <c r="ED71" s="76">
        <v>122</v>
      </c>
      <c r="EE71" s="76">
        <v>85</v>
      </c>
      <c r="EF71" s="76">
        <v>80</v>
      </c>
      <c r="EG71" s="76">
        <v>138</v>
      </c>
      <c r="EH71" s="76">
        <v>132</v>
      </c>
      <c r="EI71" s="76">
        <v>95</v>
      </c>
      <c r="EJ71" s="76">
        <v>93</v>
      </c>
      <c r="EK71" s="76">
        <v>125</v>
      </c>
      <c r="EL71" s="76">
        <v>127</v>
      </c>
      <c r="EM71" s="76">
        <v>95</v>
      </c>
      <c r="EN71" s="76">
        <v>80</v>
      </c>
      <c r="EO71" s="76">
        <v>79</v>
      </c>
      <c r="EP71" s="76">
        <v>92</v>
      </c>
      <c r="EQ71" s="76">
        <v>107</v>
      </c>
      <c r="ER71" s="76">
        <v>130</v>
      </c>
      <c r="ES71" s="76">
        <v>134</v>
      </c>
      <c r="ET71" s="76">
        <v>89</v>
      </c>
      <c r="EU71" s="76">
        <v>85</v>
      </c>
      <c r="EV71" s="76">
        <v>121</v>
      </c>
      <c r="EW71" s="76">
        <v>86</v>
      </c>
      <c r="EX71" s="76">
        <v>75</v>
      </c>
      <c r="EY71" s="76">
        <v>142</v>
      </c>
      <c r="EZ71" s="76">
        <v>133</v>
      </c>
      <c r="FA71" s="76">
        <v>91</v>
      </c>
      <c r="FB71" s="76">
        <v>94</v>
      </c>
      <c r="FC71" s="76">
        <v>126</v>
      </c>
      <c r="FD71" s="76">
        <v>126</v>
      </c>
      <c r="FE71" s="76">
        <v>97</v>
      </c>
      <c r="FF71" s="76">
        <v>87</v>
      </c>
      <c r="FG71" s="76">
        <v>80</v>
      </c>
      <c r="FH71" s="76">
        <v>96</v>
      </c>
      <c r="FI71" s="76">
        <v>107</v>
      </c>
      <c r="FJ71" s="76">
        <v>124</v>
      </c>
      <c r="FK71" s="76">
        <v>132</v>
      </c>
      <c r="FL71" s="76">
        <v>93</v>
      </c>
      <c r="FM71" s="76">
        <v>83</v>
      </c>
      <c r="FN71" s="76">
        <v>125</v>
      </c>
      <c r="FO71" s="76">
        <v>95</v>
      </c>
      <c r="FP71" s="76">
        <v>85</v>
      </c>
      <c r="FQ71" s="76">
        <v>147</v>
      </c>
      <c r="FR71" s="76">
        <v>132</v>
      </c>
      <c r="FS71" s="76">
        <v>99</v>
      </c>
      <c r="FT71" s="76">
        <v>95</v>
      </c>
      <c r="FU71" s="76">
        <v>125</v>
      </c>
      <c r="FV71" s="76">
        <v>138</v>
      </c>
      <c r="FW71" s="76">
        <v>90</v>
      </c>
      <c r="FX71" s="76">
        <v>93</v>
      </c>
      <c r="FY71" s="76">
        <v>78</v>
      </c>
      <c r="FZ71" s="76">
        <v>96</v>
      </c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3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90</v>
      </c>
      <c r="CU72" s="62">
        <v>90</v>
      </c>
      <c r="CV72" s="62">
        <v>90</v>
      </c>
      <c r="CW72" s="62">
        <v>90</v>
      </c>
      <c r="CX72" s="62">
        <v>90</v>
      </c>
      <c r="CY72" s="62">
        <v>90</v>
      </c>
      <c r="CZ72" s="62">
        <v>90</v>
      </c>
      <c r="DA72" s="62">
        <v>90</v>
      </c>
      <c r="DB72" s="62">
        <v>90</v>
      </c>
      <c r="DC72" s="62">
        <v>90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90</v>
      </c>
      <c r="DJ72" s="62">
        <v>90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128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3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3.6444444444444444</v>
      </c>
      <c r="CT73" s="62">
        <v>4.2777777777777777</v>
      </c>
      <c r="CU73" s="62">
        <v>4.4333333333333336</v>
      </c>
      <c r="CV73" s="62">
        <v>3.1555555555555554</v>
      </c>
      <c r="CW73" s="62">
        <v>2.7888888888888888</v>
      </c>
      <c r="CX73" s="62">
        <v>4.0888888888888886</v>
      </c>
      <c r="CY73" s="62">
        <v>2.9555555555555557</v>
      </c>
      <c r="CZ73" s="62">
        <v>2.6666666666666665</v>
      </c>
      <c r="DA73" s="62">
        <v>4.7444444444444445</v>
      </c>
      <c r="DB73" s="62">
        <v>4.4111111111111114</v>
      </c>
      <c r="DC73" s="62">
        <v>3.1666666666666665</v>
      </c>
      <c r="DD73" s="62">
        <v>3.1333333333333333</v>
      </c>
      <c r="DE73" s="62">
        <v>4.177777777777778</v>
      </c>
      <c r="DF73" s="62">
        <v>4.3444444444444441</v>
      </c>
      <c r="DG73" s="62">
        <v>3.1333333333333333</v>
      </c>
      <c r="DH73" s="62">
        <v>2.8888888888888888</v>
      </c>
      <c r="DI73" s="62">
        <v>2.6333333333333333</v>
      </c>
      <c r="DJ73" s="62">
        <v>3.1555555555555554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129</v>
      </c>
      <c r="DY73" s="76">
        <v>3.8</v>
      </c>
      <c r="DZ73" s="76">
        <v>4.3666666666666663</v>
      </c>
      <c r="EA73" s="76">
        <v>4.4333333333333336</v>
      </c>
      <c r="EB73" s="76">
        <v>3.4</v>
      </c>
      <c r="EC73" s="76">
        <v>2.7666666666666666</v>
      </c>
      <c r="ED73" s="76">
        <v>4.0666666666666664</v>
      </c>
      <c r="EE73" s="76">
        <v>2.8333333333333335</v>
      </c>
      <c r="EF73" s="76">
        <v>2.6666666666666665</v>
      </c>
      <c r="EG73" s="76">
        <v>4.5999999999999996</v>
      </c>
      <c r="EH73" s="76">
        <v>4.4000000000000004</v>
      </c>
      <c r="EI73" s="76">
        <v>3.1666666666666665</v>
      </c>
      <c r="EJ73" s="76">
        <v>3.1</v>
      </c>
      <c r="EK73" s="76">
        <v>4.166666666666667</v>
      </c>
      <c r="EL73" s="76">
        <v>4.2333333333333334</v>
      </c>
      <c r="EM73" s="76">
        <v>3.1666666666666665</v>
      </c>
      <c r="EN73" s="76">
        <v>2.6666666666666665</v>
      </c>
      <c r="EO73" s="76">
        <v>2.6333333333333333</v>
      </c>
      <c r="EP73" s="76">
        <v>3.0666666666666669</v>
      </c>
      <c r="EQ73" s="76">
        <v>3.5666666666666669</v>
      </c>
      <c r="ER73" s="76">
        <v>4.333333333333333</v>
      </c>
      <c r="ES73" s="76">
        <v>4.4666666666666668</v>
      </c>
      <c r="ET73" s="76">
        <v>2.9666666666666668</v>
      </c>
      <c r="EU73" s="76">
        <v>2.8333333333333335</v>
      </c>
      <c r="EV73" s="76">
        <v>4.0333333333333332</v>
      </c>
      <c r="EW73" s="76">
        <v>2.8666666666666667</v>
      </c>
      <c r="EX73" s="76">
        <v>2.5</v>
      </c>
      <c r="EY73" s="76">
        <v>4.7333333333333334</v>
      </c>
      <c r="EZ73" s="76">
        <v>4.4333333333333336</v>
      </c>
      <c r="FA73" s="76">
        <v>3.0333333333333332</v>
      </c>
      <c r="FB73" s="76">
        <v>3.1333333333333333</v>
      </c>
      <c r="FC73" s="76">
        <v>4.2</v>
      </c>
      <c r="FD73" s="76">
        <v>4.2</v>
      </c>
      <c r="FE73" s="76">
        <v>3.2333333333333334</v>
      </c>
      <c r="FF73" s="76">
        <v>2.9</v>
      </c>
      <c r="FG73" s="76">
        <v>2.6666666666666665</v>
      </c>
      <c r="FH73" s="76">
        <v>3.2</v>
      </c>
      <c r="FI73" s="76">
        <v>3.5666666666666669</v>
      </c>
      <c r="FJ73" s="76">
        <v>4.1333333333333337</v>
      </c>
      <c r="FK73" s="76">
        <v>4.4000000000000004</v>
      </c>
      <c r="FL73" s="76">
        <v>3.1</v>
      </c>
      <c r="FM73" s="76">
        <v>2.7666666666666666</v>
      </c>
      <c r="FN73" s="76">
        <v>4.166666666666667</v>
      </c>
      <c r="FO73" s="76">
        <v>3.1666666666666665</v>
      </c>
      <c r="FP73" s="76">
        <v>2.8333333333333335</v>
      </c>
      <c r="FQ73" s="76">
        <v>4.9000000000000004</v>
      </c>
      <c r="FR73" s="76">
        <v>4.4000000000000004</v>
      </c>
      <c r="FS73" s="76">
        <v>3.3</v>
      </c>
      <c r="FT73" s="76">
        <v>3.1666666666666665</v>
      </c>
      <c r="FU73" s="76">
        <v>4.166666666666667</v>
      </c>
      <c r="FV73" s="76">
        <v>4.5999999999999996</v>
      </c>
      <c r="FW73" s="76">
        <v>3</v>
      </c>
      <c r="FX73" s="76">
        <v>3.1</v>
      </c>
      <c r="FY73" s="76">
        <v>2.6</v>
      </c>
      <c r="FZ73" s="76">
        <v>3.2</v>
      </c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3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14</v>
      </c>
      <c r="CT74" s="62">
        <v>12</v>
      </c>
      <c r="CU74" s="62">
        <v>16</v>
      </c>
      <c r="CV74" s="62">
        <v>10</v>
      </c>
      <c r="CW74" s="62">
        <v>10</v>
      </c>
      <c r="CX74" s="62">
        <v>15</v>
      </c>
      <c r="CY74" s="62">
        <v>11</v>
      </c>
      <c r="CZ74" s="62">
        <v>8</v>
      </c>
      <c r="DA74" s="62">
        <v>15</v>
      </c>
      <c r="DB74" s="62">
        <v>15</v>
      </c>
      <c r="DC74" s="62">
        <v>9</v>
      </c>
      <c r="DD74" s="62">
        <v>13</v>
      </c>
      <c r="DE74" s="62">
        <v>13</v>
      </c>
      <c r="DF74" s="62">
        <v>14</v>
      </c>
      <c r="DG74" s="62">
        <v>11</v>
      </c>
      <c r="DH74" s="62">
        <v>7</v>
      </c>
      <c r="DI74" s="62">
        <v>10</v>
      </c>
      <c r="DJ74" s="62">
        <v>10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143</v>
      </c>
      <c r="DY74" s="76">
        <v>5</v>
      </c>
      <c r="DZ74" s="76">
        <v>4</v>
      </c>
      <c r="EA74" s="76">
        <v>6</v>
      </c>
      <c r="EB74" s="76">
        <v>4</v>
      </c>
      <c r="EC74" s="76">
        <v>3</v>
      </c>
      <c r="ED74" s="76">
        <v>6</v>
      </c>
      <c r="EE74" s="76">
        <v>4</v>
      </c>
      <c r="EF74" s="76">
        <v>2</v>
      </c>
      <c r="EG74" s="76">
        <v>5</v>
      </c>
      <c r="EH74" s="76">
        <v>5</v>
      </c>
      <c r="EI74" s="76">
        <v>3</v>
      </c>
      <c r="EJ74" s="76">
        <v>5</v>
      </c>
      <c r="EK74" s="76">
        <v>4</v>
      </c>
      <c r="EL74" s="76">
        <v>5</v>
      </c>
      <c r="EM74" s="76">
        <v>3</v>
      </c>
      <c r="EN74" s="76">
        <v>2</v>
      </c>
      <c r="EO74" s="76">
        <v>3</v>
      </c>
      <c r="EP74" s="76">
        <v>3</v>
      </c>
      <c r="EQ74" s="76">
        <v>4</v>
      </c>
      <c r="ER74" s="76">
        <v>4</v>
      </c>
      <c r="ES74" s="76">
        <v>5</v>
      </c>
      <c r="ET74" s="76">
        <v>3</v>
      </c>
      <c r="EU74" s="76">
        <v>4</v>
      </c>
      <c r="EV74" s="76">
        <v>4</v>
      </c>
      <c r="EW74" s="76">
        <v>4</v>
      </c>
      <c r="EX74" s="76">
        <v>2</v>
      </c>
      <c r="EY74" s="76">
        <v>4</v>
      </c>
      <c r="EZ74" s="76">
        <v>4</v>
      </c>
      <c r="FA74" s="76">
        <v>3</v>
      </c>
      <c r="FB74" s="76">
        <v>5</v>
      </c>
      <c r="FC74" s="76">
        <v>5</v>
      </c>
      <c r="FD74" s="76">
        <v>4</v>
      </c>
      <c r="FE74" s="76">
        <v>4</v>
      </c>
      <c r="FF74" s="76">
        <v>2</v>
      </c>
      <c r="FG74" s="76">
        <v>4</v>
      </c>
      <c r="FH74" s="76">
        <v>4</v>
      </c>
      <c r="FI74" s="76">
        <v>5</v>
      </c>
      <c r="FJ74" s="76">
        <v>4</v>
      </c>
      <c r="FK74" s="76">
        <v>5</v>
      </c>
      <c r="FL74" s="76">
        <v>3</v>
      </c>
      <c r="FM74" s="76">
        <v>3</v>
      </c>
      <c r="FN74" s="76">
        <v>5</v>
      </c>
      <c r="FO74" s="76">
        <v>3</v>
      </c>
      <c r="FP74" s="76">
        <v>4</v>
      </c>
      <c r="FQ74" s="76">
        <v>6</v>
      </c>
      <c r="FR74" s="76">
        <v>6</v>
      </c>
      <c r="FS74" s="76">
        <v>3</v>
      </c>
      <c r="FT74" s="76">
        <v>3</v>
      </c>
      <c r="FU74" s="76">
        <v>4</v>
      </c>
      <c r="FV74" s="76">
        <v>5</v>
      </c>
      <c r="FW74" s="76">
        <v>4</v>
      </c>
      <c r="FX74" s="76">
        <v>3</v>
      </c>
      <c r="FY74" s="76">
        <v>3</v>
      </c>
      <c r="FZ74" s="76">
        <v>3</v>
      </c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3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3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144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3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4.666666666666667</v>
      </c>
      <c r="CT76" s="62">
        <v>4</v>
      </c>
      <c r="CU76" s="62">
        <v>5.333333333333333</v>
      </c>
      <c r="CV76" s="62">
        <v>3.3333333333333335</v>
      </c>
      <c r="CW76" s="62">
        <v>3.3333333333333335</v>
      </c>
      <c r="CX76" s="62">
        <v>5</v>
      </c>
      <c r="CY76" s="62">
        <v>3.6666666666666665</v>
      </c>
      <c r="CZ76" s="62">
        <v>2.6666666666666665</v>
      </c>
      <c r="DA76" s="62">
        <v>5</v>
      </c>
      <c r="DB76" s="62">
        <v>5</v>
      </c>
      <c r="DC76" s="62">
        <v>3</v>
      </c>
      <c r="DD76" s="62">
        <v>4.333333333333333</v>
      </c>
      <c r="DE76" s="62">
        <v>4.333333333333333</v>
      </c>
      <c r="DF76" s="62">
        <v>4.666666666666667</v>
      </c>
      <c r="DG76" s="62">
        <v>3.6666666666666665</v>
      </c>
      <c r="DH76" s="62">
        <v>2.3333333333333335</v>
      </c>
      <c r="DI76" s="62">
        <v>3.3333333333333335</v>
      </c>
      <c r="DJ76" s="62">
        <v>3.3333333333333335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173</v>
      </c>
      <c r="DY76" s="76">
        <v>5</v>
      </c>
      <c r="DZ76" s="76">
        <v>4</v>
      </c>
      <c r="EA76" s="76">
        <v>6</v>
      </c>
      <c r="EB76" s="76">
        <v>4</v>
      </c>
      <c r="EC76" s="76">
        <v>3</v>
      </c>
      <c r="ED76" s="76">
        <v>6</v>
      </c>
      <c r="EE76" s="76">
        <v>4</v>
      </c>
      <c r="EF76" s="76">
        <v>2</v>
      </c>
      <c r="EG76" s="76">
        <v>5</v>
      </c>
      <c r="EH76" s="76">
        <v>5</v>
      </c>
      <c r="EI76" s="76">
        <v>3</v>
      </c>
      <c r="EJ76" s="76">
        <v>5</v>
      </c>
      <c r="EK76" s="76">
        <v>4</v>
      </c>
      <c r="EL76" s="76">
        <v>5</v>
      </c>
      <c r="EM76" s="76">
        <v>3</v>
      </c>
      <c r="EN76" s="76">
        <v>2</v>
      </c>
      <c r="EO76" s="76">
        <v>3</v>
      </c>
      <c r="EP76" s="76">
        <v>3</v>
      </c>
      <c r="EQ76" s="76">
        <v>4</v>
      </c>
      <c r="ER76" s="76">
        <v>4</v>
      </c>
      <c r="ES76" s="76">
        <v>5</v>
      </c>
      <c r="ET76" s="76">
        <v>3</v>
      </c>
      <c r="EU76" s="76">
        <v>4</v>
      </c>
      <c r="EV76" s="76">
        <v>4</v>
      </c>
      <c r="EW76" s="76">
        <v>4</v>
      </c>
      <c r="EX76" s="76">
        <v>2</v>
      </c>
      <c r="EY76" s="76">
        <v>4</v>
      </c>
      <c r="EZ76" s="76">
        <v>4</v>
      </c>
      <c r="FA76" s="76">
        <v>3</v>
      </c>
      <c r="FB76" s="76">
        <v>5</v>
      </c>
      <c r="FC76" s="76">
        <v>5</v>
      </c>
      <c r="FD76" s="76">
        <v>4</v>
      </c>
      <c r="FE76" s="76">
        <v>4</v>
      </c>
      <c r="FF76" s="76">
        <v>2</v>
      </c>
      <c r="FG76" s="76">
        <v>4</v>
      </c>
      <c r="FH76" s="76">
        <v>4</v>
      </c>
      <c r="FI76" s="76">
        <v>5</v>
      </c>
      <c r="FJ76" s="76">
        <v>4</v>
      </c>
      <c r="FK76" s="76">
        <v>5</v>
      </c>
      <c r="FL76" s="76">
        <v>3</v>
      </c>
      <c r="FM76" s="76">
        <v>3</v>
      </c>
      <c r="FN76" s="76">
        <v>5</v>
      </c>
      <c r="FO76" s="76">
        <v>3</v>
      </c>
      <c r="FP76" s="76">
        <v>4</v>
      </c>
      <c r="FQ76" s="76">
        <v>6</v>
      </c>
      <c r="FR76" s="76">
        <v>6</v>
      </c>
      <c r="FS76" s="76">
        <v>3</v>
      </c>
      <c r="FT76" s="76">
        <v>3</v>
      </c>
      <c r="FU76" s="76">
        <v>4</v>
      </c>
      <c r="FV76" s="76">
        <v>5</v>
      </c>
      <c r="FW76" s="76">
        <v>4</v>
      </c>
      <c r="FX76" s="76">
        <v>3</v>
      </c>
      <c r="FY76" s="76">
        <v>3</v>
      </c>
      <c r="FZ76" s="76">
        <v>3</v>
      </c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3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75</v>
      </c>
      <c r="CT77" s="62">
        <v>76</v>
      </c>
      <c r="CU77" s="62">
        <v>85</v>
      </c>
      <c r="CV77" s="62">
        <v>60</v>
      </c>
      <c r="CW77" s="62">
        <v>55</v>
      </c>
      <c r="CX77" s="62">
        <v>88</v>
      </c>
      <c r="CY77" s="62">
        <v>53</v>
      </c>
      <c r="CZ77" s="62">
        <v>46</v>
      </c>
      <c r="DA77" s="62">
        <v>92</v>
      </c>
      <c r="DB77" s="62">
        <v>82</v>
      </c>
      <c r="DC77" s="62">
        <v>61</v>
      </c>
      <c r="DD77" s="62">
        <v>67</v>
      </c>
      <c r="DE77" s="62">
        <v>86</v>
      </c>
      <c r="DF77" s="62">
        <v>85</v>
      </c>
      <c r="DG77" s="62">
        <v>62</v>
      </c>
      <c r="DH77" s="62">
        <v>44</v>
      </c>
      <c r="DI77" s="62">
        <v>47</v>
      </c>
      <c r="DJ77" s="62">
        <v>54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58</v>
      </c>
      <c r="DY77" s="76">
        <v>25</v>
      </c>
      <c r="DZ77" s="76">
        <v>27</v>
      </c>
      <c r="EA77" s="76">
        <v>30</v>
      </c>
      <c r="EB77" s="76">
        <v>20</v>
      </c>
      <c r="EC77" s="76">
        <v>18</v>
      </c>
      <c r="ED77" s="76">
        <v>30</v>
      </c>
      <c r="EE77" s="76">
        <v>20</v>
      </c>
      <c r="EF77" s="76">
        <v>16</v>
      </c>
      <c r="EG77" s="76">
        <v>31</v>
      </c>
      <c r="EH77" s="76">
        <v>30</v>
      </c>
      <c r="EI77" s="76">
        <v>18</v>
      </c>
      <c r="EJ77" s="76">
        <v>20</v>
      </c>
      <c r="EK77" s="76">
        <v>25</v>
      </c>
      <c r="EL77" s="76">
        <v>28</v>
      </c>
      <c r="EM77" s="76">
        <v>19</v>
      </c>
      <c r="EN77" s="76">
        <v>18</v>
      </c>
      <c r="EO77" s="76">
        <v>14</v>
      </c>
      <c r="EP77" s="76">
        <v>18</v>
      </c>
      <c r="EQ77" s="76">
        <v>23</v>
      </c>
      <c r="ER77" s="76">
        <v>23</v>
      </c>
      <c r="ES77" s="76">
        <v>29</v>
      </c>
      <c r="ET77" s="76">
        <v>19</v>
      </c>
      <c r="EU77" s="76">
        <v>19</v>
      </c>
      <c r="EV77" s="76">
        <v>30</v>
      </c>
      <c r="EW77" s="76">
        <v>17</v>
      </c>
      <c r="EX77" s="76">
        <v>15</v>
      </c>
      <c r="EY77" s="76">
        <v>32</v>
      </c>
      <c r="EZ77" s="76">
        <v>25</v>
      </c>
      <c r="FA77" s="76">
        <v>23</v>
      </c>
      <c r="FB77" s="76">
        <v>25</v>
      </c>
      <c r="FC77" s="76">
        <v>30</v>
      </c>
      <c r="FD77" s="76">
        <v>26</v>
      </c>
      <c r="FE77" s="76">
        <v>22</v>
      </c>
      <c r="FF77" s="76">
        <v>12</v>
      </c>
      <c r="FG77" s="76">
        <v>16</v>
      </c>
      <c r="FH77" s="76">
        <v>17</v>
      </c>
      <c r="FI77" s="76">
        <v>27</v>
      </c>
      <c r="FJ77" s="76">
        <v>26</v>
      </c>
      <c r="FK77" s="76">
        <v>26</v>
      </c>
      <c r="FL77" s="76">
        <v>21</v>
      </c>
      <c r="FM77" s="76">
        <v>18</v>
      </c>
      <c r="FN77" s="76">
        <v>28</v>
      </c>
      <c r="FO77" s="76">
        <v>16</v>
      </c>
      <c r="FP77" s="76">
        <v>15</v>
      </c>
      <c r="FQ77" s="76">
        <v>29</v>
      </c>
      <c r="FR77" s="76">
        <v>27</v>
      </c>
      <c r="FS77" s="76">
        <v>20</v>
      </c>
      <c r="FT77" s="76">
        <v>22</v>
      </c>
      <c r="FU77" s="76">
        <v>31</v>
      </c>
      <c r="FV77" s="76">
        <v>31</v>
      </c>
      <c r="FW77" s="76">
        <v>21</v>
      </c>
      <c r="FX77" s="76">
        <v>14</v>
      </c>
      <c r="FY77" s="76">
        <v>17</v>
      </c>
      <c r="FZ77" s="76">
        <v>19</v>
      </c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3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15</v>
      </c>
      <c r="CU78" s="62">
        <v>15</v>
      </c>
      <c r="CV78" s="62">
        <v>15</v>
      </c>
      <c r="CW78" s="62">
        <v>15</v>
      </c>
      <c r="CX78" s="62">
        <v>15</v>
      </c>
      <c r="CY78" s="62">
        <v>15</v>
      </c>
      <c r="CZ78" s="62">
        <v>15</v>
      </c>
      <c r="DA78" s="62">
        <v>15</v>
      </c>
      <c r="DB78" s="62">
        <v>15</v>
      </c>
      <c r="DC78" s="62">
        <v>15</v>
      </c>
      <c r="DD78" s="62">
        <v>15</v>
      </c>
      <c r="DE78" s="62">
        <v>15</v>
      </c>
      <c r="DF78" s="62">
        <v>15</v>
      </c>
      <c r="DG78" s="62">
        <v>15</v>
      </c>
      <c r="DH78" s="62">
        <v>15</v>
      </c>
      <c r="DI78" s="62">
        <v>15</v>
      </c>
      <c r="DJ78" s="62">
        <v>15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59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3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5</v>
      </c>
      <c r="CT79" s="62">
        <v>5.0666666666666664</v>
      </c>
      <c r="CU79" s="62">
        <v>5.666666666666667</v>
      </c>
      <c r="CV79" s="62">
        <v>4</v>
      </c>
      <c r="CW79" s="62">
        <v>3.6666666666666665</v>
      </c>
      <c r="CX79" s="62">
        <v>5.8666666666666663</v>
      </c>
      <c r="CY79" s="62">
        <v>3.5333333333333332</v>
      </c>
      <c r="CZ79" s="62">
        <v>3.0666666666666669</v>
      </c>
      <c r="DA79" s="62">
        <v>6.1333333333333337</v>
      </c>
      <c r="DB79" s="62">
        <v>5.4666666666666668</v>
      </c>
      <c r="DC79" s="62">
        <v>4.0666666666666664</v>
      </c>
      <c r="DD79" s="62">
        <v>4.4666666666666668</v>
      </c>
      <c r="DE79" s="62">
        <v>5.7333333333333334</v>
      </c>
      <c r="DF79" s="62">
        <v>5.666666666666667</v>
      </c>
      <c r="DG79" s="62">
        <v>4.1333333333333337</v>
      </c>
      <c r="DH79" s="62">
        <v>2.9333333333333331</v>
      </c>
      <c r="DI79" s="62">
        <v>3.1333333333333333</v>
      </c>
      <c r="DJ79" s="62">
        <v>3.6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60</v>
      </c>
      <c r="DY79" s="76">
        <v>5</v>
      </c>
      <c r="DZ79" s="76">
        <v>5.4</v>
      </c>
      <c r="EA79" s="76">
        <v>6</v>
      </c>
      <c r="EB79" s="76">
        <v>4</v>
      </c>
      <c r="EC79" s="76">
        <v>3.6</v>
      </c>
      <c r="ED79" s="76">
        <v>6</v>
      </c>
      <c r="EE79" s="76">
        <v>4</v>
      </c>
      <c r="EF79" s="76">
        <v>3.2</v>
      </c>
      <c r="EG79" s="76">
        <v>6.2</v>
      </c>
      <c r="EH79" s="76">
        <v>6</v>
      </c>
      <c r="EI79" s="76">
        <v>3.6</v>
      </c>
      <c r="EJ79" s="76">
        <v>4</v>
      </c>
      <c r="EK79" s="76">
        <v>5</v>
      </c>
      <c r="EL79" s="76">
        <v>5.6</v>
      </c>
      <c r="EM79" s="76">
        <v>3.8</v>
      </c>
      <c r="EN79" s="76">
        <v>3.6</v>
      </c>
      <c r="EO79" s="76">
        <v>2.8</v>
      </c>
      <c r="EP79" s="76">
        <v>3.6</v>
      </c>
      <c r="EQ79" s="76">
        <v>4.5999999999999996</v>
      </c>
      <c r="ER79" s="76">
        <v>4.5999999999999996</v>
      </c>
      <c r="ES79" s="76">
        <v>5.8</v>
      </c>
      <c r="ET79" s="76">
        <v>3.8</v>
      </c>
      <c r="EU79" s="76">
        <v>3.8</v>
      </c>
      <c r="EV79" s="76">
        <v>6</v>
      </c>
      <c r="EW79" s="76">
        <v>3.4</v>
      </c>
      <c r="EX79" s="76">
        <v>3</v>
      </c>
      <c r="EY79" s="76">
        <v>6.4</v>
      </c>
      <c r="EZ79" s="76">
        <v>5</v>
      </c>
      <c r="FA79" s="76">
        <v>4.5999999999999996</v>
      </c>
      <c r="FB79" s="76">
        <v>5</v>
      </c>
      <c r="FC79" s="76">
        <v>6</v>
      </c>
      <c r="FD79" s="76">
        <v>5.2</v>
      </c>
      <c r="FE79" s="76">
        <v>4.4000000000000004</v>
      </c>
      <c r="FF79" s="76">
        <v>2.4</v>
      </c>
      <c r="FG79" s="76">
        <v>3.2</v>
      </c>
      <c r="FH79" s="76">
        <v>3.4</v>
      </c>
      <c r="FI79" s="76">
        <v>5.4</v>
      </c>
      <c r="FJ79" s="76">
        <v>5.2</v>
      </c>
      <c r="FK79" s="76">
        <v>5.2</v>
      </c>
      <c r="FL79" s="76">
        <v>4.2</v>
      </c>
      <c r="FM79" s="76">
        <v>3.6</v>
      </c>
      <c r="FN79" s="76">
        <v>5.6</v>
      </c>
      <c r="FO79" s="76">
        <v>3.2</v>
      </c>
      <c r="FP79" s="76">
        <v>3</v>
      </c>
      <c r="FQ79" s="76">
        <v>5.8</v>
      </c>
      <c r="FR79" s="76">
        <v>5.4</v>
      </c>
      <c r="FS79" s="76">
        <v>4</v>
      </c>
      <c r="FT79" s="76">
        <v>4.4000000000000004</v>
      </c>
      <c r="FU79" s="76">
        <v>6.2</v>
      </c>
      <c r="FV79" s="76">
        <v>6.2</v>
      </c>
      <c r="FW79" s="76">
        <v>4.2</v>
      </c>
      <c r="FX79" s="76">
        <v>2.8</v>
      </c>
      <c r="FY79" s="76">
        <v>3.4</v>
      </c>
      <c r="FZ79" s="76">
        <v>3.8</v>
      </c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3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107</v>
      </c>
      <c r="CT80" s="62">
        <v>110</v>
      </c>
      <c r="CU80" s="62">
        <v>122</v>
      </c>
      <c r="CV80" s="62">
        <v>88</v>
      </c>
      <c r="CW80" s="62">
        <v>79</v>
      </c>
      <c r="CX80" s="62">
        <v>129</v>
      </c>
      <c r="CY80" s="62">
        <v>78</v>
      </c>
      <c r="CZ80" s="62">
        <v>68</v>
      </c>
      <c r="DA80" s="62">
        <v>130</v>
      </c>
      <c r="DB80" s="62">
        <v>126</v>
      </c>
      <c r="DC80" s="62">
        <v>93</v>
      </c>
      <c r="DD80" s="62">
        <v>94</v>
      </c>
      <c r="DE80" s="62">
        <v>126</v>
      </c>
      <c r="DF80" s="62">
        <v>119</v>
      </c>
      <c r="DG80" s="62">
        <v>91</v>
      </c>
      <c r="DH80" s="62">
        <v>68</v>
      </c>
      <c r="DI80" s="62">
        <v>69</v>
      </c>
      <c r="DJ80" s="62">
        <v>85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130</v>
      </c>
      <c r="DY80" s="76">
        <v>35</v>
      </c>
      <c r="DZ80" s="76">
        <v>37</v>
      </c>
      <c r="EA80" s="76">
        <v>42</v>
      </c>
      <c r="EB80" s="76">
        <v>28</v>
      </c>
      <c r="EC80" s="76">
        <v>25</v>
      </c>
      <c r="ED80" s="76">
        <v>43</v>
      </c>
      <c r="EE80" s="76">
        <v>30</v>
      </c>
      <c r="EF80" s="76">
        <v>24</v>
      </c>
      <c r="EG80" s="76">
        <v>43</v>
      </c>
      <c r="EH80" s="76">
        <v>45</v>
      </c>
      <c r="EI80" s="76">
        <v>29</v>
      </c>
      <c r="EJ80" s="76">
        <v>28</v>
      </c>
      <c r="EK80" s="76">
        <v>39</v>
      </c>
      <c r="EL80" s="76">
        <v>40</v>
      </c>
      <c r="EM80" s="76">
        <v>27</v>
      </c>
      <c r="EN80" s="76">
        <v>26</v>
      </c>
      <c r="EO80" s="76">
        <v>21</v>
      </c>
      <c r="EP80" s="76">
        <v>28</v>
      </c>
      <c r="EQ80" s="76">
        <v>35</v>
      </c>
      <c r="ER80" s="76">
        <v>35</v>
      </c>
      <c r="ES80" s="76">
        <v>41</v>
      </c>
      <c r="ET80" s="76">
        <v>29</v>
      </c>
      <c r="EU80" s="76">
        <v>26</v>
      </c>
      <c r="EV80" s="76">
        <v>44</v>
      </c>
      <c r="EW80" s="76">
        <v>25</v>
      </c>
      <c r="EX80" s="76">
        <v>22</v>
      </c>
      <c r="EY80" s="76">
        <v>44</v>
      </c>
      <c r="EZ80" s="76">
        <v>38</v>
      </c>
      <c r="FA80" s="76">
        <v>35</v>
      </c>
      <c r="FB80" s="76">
        <v>35</v>
      </c>
      <c r="FC80" s="76">
        <v>43</v>
      </c>
      <c r="FD80" s="76">
        <v>35</v>
      </c>
      <c r="FE80" s="76">
        <v>32</v>
      </c>
      <c r="FF80" s="76">
        <v>21</v>
      </c>
      <c r="FG80" s="76">
        <v>24</v>
      </c>
      <c r="FH80" s="76">
        <v>26</v>
      </c>
      <c r="FI80" s="76">
        <v>37</v>
      </c>
      <c r="FJ80" s="76">
        <v>38</v>
      </c>
      <c r="FK80" s="76">
        <v>39</v>
      </c>
      <c r="FL80" s="76">
        <v>31</v>
      </c>
      <c r="FM80" s="76">
        <v>28</v>
      </c>
      <c r="FN80" s="76">
        <v>42</v>
      </c>
      <c r="FO80" s="76">
        <v>23</v>
      </c>
      <c r="FP80" s="76">
        <v>22</v>
      </c>
      <c r="FQ80" s="76">
        <v>43</v>
      </c>
      <c r="FR80" s="76">
        <v>43</v>
      </c>
      <c r="FS80" s="76">
        <v>29</v>
      </c>
      <c r="FT80" s="76">
        <v>31</v>
      </c>
      <c r="FU80" s="76">
        <v>44</v>
      </c>
      <c r="FV80" s="76">
        <v>44</v>
      </c>
      <c r="FW80" s="76">
        <v>32</v>
      </c>
      <c r="FX80" s="76">
        <v>21</v>
      </c>
      <c r="FY80" s="76">
        <v>24</v>
      </c>
      <c r="FZ80" s="76">
        <v>31</v>
      </c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3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21</v>
      </c>
      <c r="CT81" s="62">
        <v>21</v>
      </c>
      <c r="CU81" s="62">
        <v>21</v>
      </c>
      <c r="CV81" s="62">
        <v>21</v>
      </c>
      <c r="CW81" s="62">
        <v>21</v>
      </c>
      <c r="CX81" s="62">
        <v>21</v>
      </c>
      <c r="CY81" s="62">
        <v>21</v>
      </c>
      <c r="CZ81" s="62">
        <v>21</v>
      </c>
      <c r="DA81" s="62">
        <v>21</v>
      </c>
      <c r="DB81" s="62">
        <v>21</v>
      </c>
      <c r="DC81" s="62">
        <v>21</v>
      </c>
      <c r="DD81" s="62">
        <v>21</v>
      </c>
      <c r="DE81" s="62">
        <v>21</v>
      </c>
      <c r="DF81" s="62">
        <v>21</v>
      </c>
      <c r="DG81" s="62">
        <v>21</v>
      </c>
      <c r="DH81" s="62">
        <v>21</v>
      </c>
      <c r="DI81" s="62">
        <v>21</v>
      </c>
      <c r="DJ81" s="62">
        <v>21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131</v>
      </c>
      <c r="DY81" s="76">
        <v>7</v>
      </c>
      <c r="DZ81" s="76">
        <v>7</v>
      </c>
      <c r="EA81" s="76">
        <v>7</v>
      </c>
      <c r="EB81" s="76">
        <v>7</v>
      </c>
      <c r="EC81" s="76">
        <v>7</v>
      </c>
      <c r="ED81" s="76">
        <v>7</v>
      </c>
      <c r="EE81" s="76">
        <v>7</v>
      </c>
      <c r="EF81" s="76">
        <v>7</v>
      </c>
      <c r="EG81" s="76">
        <v>7</v>
      </c>
      <c r="EH81" s="76">
        <v>7</v>
      </c>
      <c r="EI81" s="76">
        <v>7</v>
      </c>
      <c r="EJ81" s="76">
        <v>7</v>
      </c>
      <c r="EK81" s="76">
        <v>7</v>
      </c>
      <c r="EL81" s="76">
        <v>7</v>
      </c>
      <c r="EM81" s="76">
        <v>7</v>
      </c>
      <c r="EN81" s="76">
        <v>7</v>
      </c>
      <c r="EO81" s="76">
        <v>7</v>
      </c>
      <c r="EP81" s="76">
        <v>7</v>
      </c>
      <c r="EQ81" s="76">
        <v>7</v>
      </c>
      <c r="ER81" s="76">
        <v>7</v>
      </c>
      <c r="ES81" s="76">
        <v>7</v>
      </c>
      <c r="ET81" s="76">
        <v>7</v>
      </c>
      <c r="EU81" s="76">
        <v>7</v>
      </c>
      <c r="EV81" s="76">
        <v>7</v>
      </c>
      <c r="EW81" s="76">
        <v>7</v>
      </c>
      <c r="EX81" s="76">
        <v>7</v>
      </c>
      <c r="EY81" s="76">
        <v>7</v>
      </c>
      <c r="EZ81" s="76">
        <v>7</v>
      </c>
      <c r="FA81" s="76">
        <v>7</v>
      </c>
      <c r="FB81" s="76">
        <v>7</v>
      </c>
      <c r="FC81" s="76">
        <v>7</v>
      </c>
      <c r="FD81" s="76">
        <v>7</v>
      </c>
      <c r="FE81" s="76">
        <v>7</v>
      </c>
      <c r="FF81" s="76">
        <v>7</v>
      </c>
      <c r="FG81" s="76">
        <v>7</v>
      </c>
      <c r="FH81" s="76">
        <v>7</v>
      </c>
      <c r="FI81" s="76">
        <v>7</v>
      </c>
      <c r="FJ81" s="76">
        <v>7</v>
      </c>
      <c r="FK81" s="76">
        <v>7</v>
      </c>
      <c r="FL81" s="76">
        <v>7</v>
      </c>
      <c r="FM81" s="76">
        <v>7</v>
      </c>
      <c r="FN81" s="76">
        <v>7</v>
      </c>
      <c r="FO81" s="76">
        <v>7</v>
      </c>
      <c r="FP81" s="76">
        <v>7</v>
      </c>
      <c r="FQ81" s="76">
        <v>7</v>
      </c>
      <c r="FR81" s="76">
        <v>7</v>
      </c>
      <c r="FS81" s="76">
        <v>7</v>
      </c>
      <c r="FT81" s="76">
        <v>7</v>
      </c>
      <c r="FU81" s="76">
        <v>7</v>
      </c>
      <c r="FV81" s="76">
        <v>7</v>
      </c>
      <c r="FW81" s="76">
        <v>7</v>
      </c>
      <c r="FX81" s="76">
        <v>7</v>
      </c>
      <c r="FY81" s="76">
        <v>7</v>
      </c>
      <c r="FZ81" s="76">
        <v>7</v>
      </c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3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5.0952380952380949</v>
      </c>
      <c r="CT82" s="62">
        <v>5.2380952380952381</v>
      </c>
      <c r="CU82" s="62">
        <v>5.8095238095238093</v>
      </c>
      <c r="CV82" s="62">
        <v>4.1904761904761907</v>
      </c>
      <c r="CW82" s="62">
        <v>3.7619047619047619</v>
      </c>
      <c r="CX82" s="62">
        <v>6.1428571428571432</v>
      </c>
      <c r="CY82" s="62">
        <v>3.7142857142857144</v>
      </c>
      <c r="CZ82" s="62">
        <v>3.2380952380952381</v>
      </c>
      <c r="DA82" s="62">
        <v>6.1904761904761907</v>
      </c>
      <c r="DB82" s="62">
        <v>6</v>
      </c>
      <c r="DC82" s="62">
        <v>4.4285714285714288</v>
      </c>
      <c r="DD82" s="62">
        <v>4.4761904761904763</v>
      </c>
      <c r="DE82" s="62">
        <v>6</v>
      </c>
      <c r="DF82" s="62">
        <v>5.666666666666667</v>
      </c>
      <c r="DG82" s="62">
        <v>4.333333333333333</v>
      </c>
      <c r="DH82" s="62">
        <v>3.2380952380952381</v>
      </c>
      <c r="DI82" s="62">
        <v>3.2857142857142856</v>
      </c>
      <c r="DJ82" s="62">
        <v>4.0476190476190474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132</v>
      </c>
      <c r="DY82" s="76">
        <v>5</v>
      </c>
      <c r="DZ82" s="76">
        <v>5.2857142857142856</v>
      </c>
      <c r="EA82" s="76">
        <v>6</v>
      </c>
      <c r="EB82" s="76">
        <v>4</v>
      </c>
      <c r="EC82" s="76">
        <v>3.5714285714285716</v>
      </c>
      <c r="ED82" s="76">
        <v>6.1428571428571432</v>
      </c>
      <c r="EE82" s="76">
        <v>4.2857142857142856</v>
      </c>
      <c r="EF82" s="76">
        <v>3.4285714285714284</v>
      </c>
      <c r="EG82" s="76">
        <v>6.1428571428571432</v>
      </c>
      <c r="EH82" s="76">
        <v>6.4285714285714288</v>
      </c>
      <c r="EI82" s="76">
        <v>4.1428571428571432</v>
      </c>
      <c r="EJ82" s="76">
        <v>4</v>
      </c>
      <c r="EK82" s="76">
        <v>5.5714285714285712</v>
      </c>
      <c r="EL82" s="76">
        <v>5.7142857142857144</v>
      </c>
      <c r="EM82" s="76">
        <v>3.8571428571428572</v>
      </c>
      <c r="EN82" s="76">
        <v>3.7142857142857144</v>
      </c>
      <c r="EO82" s="76">
        <v>3</v>
      </c>
      <c r="EP82" s="76">
        <v>4</v>
      </c>
      <c r="EQ82" s="76">
        <v>5</v>
      </c>
      <c r="ER82" s="76">
        <v>5</v>
      </c>
      <c r="ES82" s="76">
        <v>5.8571428571428568</v>
      </c>
      <c r="ET82" s="76">
        <v>4.1428571428571432</v>
      </c>
      <c r="EU82" s="76">
        <v>3.7142857142857144</v>
      </c>
      <c r="EV82" s="76">
        <v>6.2857142857142856</v>
      </c>
      <c r="EW82" s="76">
        <v>3.5714285714285716</v>
      </c>
      <c r="EX82" s="76">
        <v>3.1428571428571428</v>
      </c>
      <c r="EY82" s="76">
        <v>6.2857142857142856</v>
      </c>
      <c r="EZ82" s="76">
        <v>5.4285714285714288</v>
      </c>
      <c r="FA82" s="76">
        <v>5</v>
      </c>
      <c r="FB82" s="76">
        <v>5</v>
      </c>
      <c r="FC82" s="76">
        <v>6.1428571428571432</v>
      </c>
      <c r="FD82" s="76">
        <v>5</v>
      </c>
      <c r="FE82" s="76">
        <v>4.5714285714285712</v>
      </c>
      <c r="FF82" s="76">
        <v>3</v>
      </c>
      <c r="FG82" s="76">
        <v>3.4285714285714284</v>
      </c>
      <c r="FH82" s="76">
        <v>3.7142857142857144</v>
      </c>
      <c r="FI82" s="76">
        <v>5.2857142857142856</v>
      </c>
      <c r="FJ82" s="76">
        <v>5.4285714285714288</v>
      </c>
      <c r="FK82" s="76">
        <v>5.5714285714285712</v>
      </c>
      <c r="FL82" s="76">
        <v>4.4285714285714288</v>
      </c>
      <c r="FM82" s="76">
        <v>4</v>
      </c>
      <c r="FN82" s="76">
        <v>6</v>
      </c>
      <c r="FO82" s="76">
        <v>3.2857142857142856</v>
      </c>
      <c r="FP82" s="76">
        <v>3.1428571428571428</v>
      </c>
      <c r="FQ82" s="76">
        <v>6.1428571428571432</v>
      </c>
      <c r="FR82" s="76">
        <v>6.1428571428571432</v>
      </c>
      <c r="FS82" s="76">
        <v>4.1428571428571432</v>
      </c>
      <c r="FT82" s="76">
        <v>4.4285714285714288</v>
      </c>
      <c r="FU82" s="76">
        <v>6.2857142857142856</v>
      </c>
      <c r="FV82" s="76">
        <v>6.2857142857142856</v>
      </c>
      <c r="FW82" s="76">
        <v>4.5714285714285712</v>
      </c>
      <c r="FX82" s="76">
        <v>3</v>
      </c>
      <c r="FY82" s="76">
        <v>3.4285714285714284</v>
      </c>
      <c r="FZ82" s="76">
        <v>4.4285714285714288</v>
      </c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3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107</v>
      </c>
      <c r="CT83" s="62">
        <v>110</v>
      </c>
      <c r="CU83" s="62">
        <v>122</v>
      </c>
      <c r="CV83" s="62">
        <v>88</v>
      </c>
      <c r="CW83" s="62">
        <v>79</v>
      </c>
      <c r="CX83" s="62">
        <v>129</v>
      </c>
      <c r="CY83" s="62">
        <v>78</v>
      </c>
      <c r="CZ83" s="62">
        <v>68</v>
      </c>
      <c r="DA83" s="62">
        <v>130</v>
      </c>
      <c r="DB83" s="62">
        <v>126</v>
      </c>
      <c r="DC83" s="62">
        <v>93</v>
      </c>
      <c r="DD83" s="62">
        <v>94</v>
      </c>
      <c r="DE83" s="62">
        <v>126</v>
      </c>
      <c r="DF83" s="62">
        <v>119</v>
      </c>
      <c r="DG83" s="62">
        <v>91</v>
      </c>
      <c r="DH83" s="62">
        <v>68</v>
      </c>
      <c r="DI83" s="62">
        <v>69</v>
      </c>
      <c r="DJ83" s="62">
        <v>85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133</v>
      </c>
      <c r="DY83" s="76">
        <v>35</v>
      </c>
      <c r="DZ83" s="76">
        <v>37</v>
      </c>
      <c r="EA83" s="76">
        <v>42</v>
      </c>
      <c r="EB83" s="76">
        <v>28</v>
      </c>
      <c r="EC83" s="76">
        <v>25</v>
      </c>
      <c r="ED83" s="76">
        <v>43</v>
      </c>
      <c r="EE83" s="76">
        <v>30</v>
      </c>
      <c r="EF83" s="76">
        <v>24</v>
      </c>
      <c r="EG83" s="76">
        <v>43</v>
      </c>
      <c r="EH83" s="76">
        <v>45</v>
      </c>
      <c r="EI83" s="76">
        <v>29</v>
      </c>
      <c r="EJ83" s="76">
        <v>28</v>
      </c>
      <c r="EK83" s="76">
        <v>39</v>
      </c>
      <c r="EL83" s="76">
        <v>40</v>
      </c>
      <c r="EM83" s="76">
        <v>27</v>
      </c>
      <c r="EN83" s="76">
        <v>26</v>
      </c>
      <c r="EO83" s="76">
        <v>21</v>
      </c>
      <c r="EP83" s="76">
        <v>28</v>
      </c>
      <c r="EQ83" s="76">
        <v>35</v>
      </c>
      <c r="ER83" s="76">
        <v>35</v>
      </c>
      <c r="ES83" s="76">
        <v>41</v>
      </c>
      <c r="ET83" s="76">
        <v>29</v>
      </c>
      <c r="EU83" s="76">
        <v>26</v>
      </c>
      <c r="EV83" s="76">
        <v>44</v>
      </c>
      <c r="EW83" s="76">
        <v>25</v>
      </c>
      <c r="EX83" s="76">
        <v>22</v>
      </c>
      <c r="EY83" s="76">
        <v>44</v>
      </c>
      <c r="EZ83" s="76">
        <v>38</v>
      </c>
      <c r="FA83" s="76">
        <v>35</v>
      </c>
      <c r="FB83" s="76">
        <v>35</v>
      </c>
      <c r="FC83" s="76">
        <v>43</v>
      </c>
      <c r="FD83" s="76">
        <v>35</v>
      </c>
      <c r="FE83" s="76">
        <v>32</v>
      </c>
      <c r="FF83" s="76">
        <v>21</v>
      </c>
      <c r="FG83" s="76">
        <v>24</v>
      </c>
      <c r="FH83" s="76">
        <v>26</v>
      </c>
      <c r="FI83" s="76">
        <v>37</v>
      </c>
      <c r="FJ83" s="76">
        <v>38</v>
      </c>
      <c r="FK83" s="76">
        <v>39</v>
      </c>
      <c r="FL83" s="76">
        <v>31</v>
      </c>
      <c r="FM83" s="76">
        <v>28</v>
      </c>
      <c r="FN83" s="76">
        <v>42</v>
      </c>
      <c r="FO83" s="76">
        <v>23</v>
      </c>
      <c r="FP83" s="76">
        <v>22</v>
      </c>
      <c r="FQ83" s="76">
        <v>43</v>
      </c>
      <c r="FR83" s="76">
        <v>43</v>
      </c>
      <c r="FS83" s="76">
        <v>29</v>
      </c>
      <c r="FT83" s="76">
        <v>31</v>
      </c>
      <c r="FU83" s="76">
        <v>44</v>
      </c>
      <c r="FV83" s="76">
        <v>44</v>
      </c>
      <c r="FW83" s="76">
        <v>32</v>
      </c>
      <c r="FX83" s="76">
        <v>21</v>
      </c>
      <c r="FY83" s="76">
        <v>24</v>
      </c>
      <c r="FZ83" s="76">
        <v>31</v>
      </c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3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21</v>
      </c>
      <c r="CT84" s="62">
        <v>21</v>
      </c>
      <c r="CU84" s="62">
        <v>21</v>
      </c>
      <c r="CV84" s="62">
        <v>21</v>
      </c>
      <c r="CW84" s="62">
        <v>21</v>
      </c>
      <c r="CX84" s="62">
        <v>21</v>
      </c>
      <c r="CY84" s="62">
        <v>21</v>
      </c>
      <c r="CZ84" s="62">
        <v>21</v>
      </c>
      <c r="DA84" s="62">
        <v>21</v>
      </c>
      <c r="DB84" s="62">
        <v>21</v>
      </c>
      <c r="DC84" s="62">
        <v>21</v>
      </c>
      <c r="DD84" s="62">
        <v>21</v>
      </c>
      <c r="DE84" s="62">
        <v>21</v>
      </c>
      <c r="DF84" s="62">
        <v>21</v>
      </c>
      <c r="DG84" s="62">
        <v>21</v>
      </c>
      <c r="DH84" s="62">
        <v>21</v>
      </c>
      <c r="DI84" s="62">
        <v>21</v>
      </c>
      <c r="DJ84" s="62">
        <v>21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134</v>
      </c>
      <c r="DY84" s="76">
        <v>7</v>
      </c>
      <c r="DZ84" s="76">
        <v>7</v>
      </c>
      <c r="EA84" s="76">
        <v>7</v>
      </c>
      <c r="EB84" s="76">
        <v>7</v>
      </c>
      <c r="EC84" s="76">
        <v>7</v>
      </c>
      <c r="ED84" s="76">
        <v>7</v>
      </c>
      <c r="EE84" s="76">
        <v>7</v>
      </c>
      <c r="EF84" s="76">
        <v>7</v>
      </c>
      <c r="EG84" s="76">
        <v>7</v>
      </c>
      <c r="EH84" s="76">
        <v>7</v>
      </c>
      <c r="EI84" s="76">
        <v>7</v>
      </c>
      <c r="EJ84" s="76">
        <v>7</v>
      </c>
      <c r="EK84" s="76">
        <v>7</v>
      </c>
      <c r="EL84" s="76">
        <v>7</v>
      </c>
      <c r="EM84" s="76">
        <v>7</v>
      </c>
      <c r="EN84" s="76">
        <v>7</v>
      </c>
      <c r="EO84" s="76">
        <v>7</v>
      </c>
      <c r="EP84" s="76">
        <v>7</v>
      </c>
      <c r="EQ84" s="76">
        <v>7</v>
      </c>
      <c r="ER84" s="76">
        <v>7</v>
      </c>
      <c r="ES84" s="76">
        <v>7</v>
      </c>
      <c r="ET84" s="76">
        <v>7</v>
      </c>
      <c r="EU84" s="76">
        <v>7</v>
      </c>
      <c r="EV84" s="76">
        <v>7</v>
      </c>
      <c r="EW84" s="76">
        <v>7</v>
      </c>
      <c r="EX84" s="76">
        <v>7</v>
      </c>
      <c r="EY84" s="76">
        <v>7</v>
      </c>
      <c r="EZ84" s="76">
        <v>7</v>
      </c>
      <c r="FA84" s="76">
        <v>7</v>
      </c>
      <c r="FB84" s="76">
        <v>7</v>
      </c>
      <c r="FC84" s="76">
        <v>7</v>
      </c>
      <c r="FD84" s="76">
        <v>7</v>
      </c>
      <c r="FE84" s="76">
        <v>7</v>
      </c>
      <c r="FF84" s="76">
        <v>7</v>
      </c>
      <c r="FG84" s="76">
        <v>7</v>
      </c>
      <c r="FH84" s="76">
        <v>7</v>
      </c>
      <c r="FI84" s="76">
        <v>7</v>
      </c>
      <c r="FJ84" s="76">
        <v>7</v>
      </c>
      <c r="FK84" s="76">
        <v>7</v>
      </c>
      <c r="FL84" s="76">
        <v>7</v>
      </c>
      <c r="FM84" s="76">
        <v>7</v>
      </c>
      <c r="FN84" s="76">
        <v>7</v>
      </c>
      <c r="FO84" s="76">
        <v>7</v>
      </c>
      <c r="FP84" s="76">
        <v>7</v>
      </c>
      <c r="FQ84" s="76">
        <v>7</v>
      </c>
      <c r="FR84" s="76">
        <v>7</v>
      </c>
      <c r="FS84" s="76">
        <v>7</v>
      </c>
      <c r="FT84" s="76">
        <v>7</v>
      </c>
      <c r="FU84" s="76">
        <v>7</v>
      </c>
      <c r="FV84" s="76">
        <v>7</v>
      </c>
      <c r="FW84" s="76">
        <v>7</v>
      </c>
      <c r="FX84" s="76">
        <v>7</v>
      </c>
      <c r="FY84" s="76">
        <v>7</v>
      </c>
      <c r="FZ84" s="76">
        <v>7</v>
      </c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3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5.0952380952380949</v>
      </c>
      <c r="CT85" s="62">
        <v>5.2380952380952381</v>
      </c>
      <c r="CU85" s="62">
        <v>5.8095238095238093</v>
      </c>
      <c r="CV85" s="62">
        <v>4.1904761904761907</v>
      </c>
      <c r="CW85" s="62">
        <v>3.7619047619047619</v>
      </c>
      <c r="CX85" s="62">
        <v>6.1428571428571432</v>
      </c>
      <c r="CY85" s="62">
        <v>3.7142857142857144</v>
      </c>
      <c r="CZ85" s="62">
        <v>3.2380952380952381</v>
      </c>
      <c r="DA85" s="62">
        <v>6.1904761904761907</v>
      </c>
      <c r="DB85" s="62">
        <v>6</v>
      </c>
      <c r="DC85" s="62">
        <v>4.4285714285714288</v>
      </c>
      <c r="DD85" s="62">
        <v>4.4761904761904763</v>
      </c>
      <c r="DE85" s="62">
        <v>6</v>
      </c>
      <c r="DF85" s="62">
        <v>5.666666666666667</v>
      </c>
      <c r="DG85" s="62">
        <v>4.333333333333333</v>
      </c>
      <c r="DH85" s="62">
        <v>3.2380952380952381</v>
      </c>
      <c r="DI85" s="62">
        <v>3.2857142857142856</v>
      </c>
      <c r="DJ85" s="62">
        <v>4.0476190476190474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135</v>
      </c>
      <c r="DY85" s="76">
        <v>5</v>
      </c>
      <c r="DZ85" s="76">
        <v>5.2857142857142856</v>
      </c>
      <c r="EA85" s="76">
        <v>6</v>
      </c>
      <c r="EB85" s="76">
        <v>4</v>
      </c>
      <c r="EC85" s="76">
        <v>3.5714285714285716</v>
      </c>
      <c r="ED85" s="76">
        <v>6.1428571428571432</v>
      </c>
      <c r="EE85" s="76">
        <v>4.2857142857142856</v>
      </c>
      <c r="EF85" s="76">
        <v>3.4285714285714284</v>
      </c>
      <c r="EG85" s="76">
        <v>6.1428571428571432</v>
      </c>
      <c r="EH85" s="76">
        <v>6.4285714285714288</v>
      </c>
      <c r="EI85" s="76">
        <v>4.1428571428571432</v>
      </c>
      <c r="EJ85" s="76">
        <v>4</v>
      </c>
      <c r="EK85" s="76">
        <v>5.5714285714285712</v>
      </c>
      <c r="EL85" s="76">
        <v>5.7142857142857144</v>
      </c>
      <c r="EM85" s="76">
        <v>3.8571428571428572</v>
      </c>
      <c r="EN85" s="76">
        <v>3.7142857142857144</v>
      </c>
      <c r="EO85" s="76">
        <v>3</v>
      </c>
      <c r="EP85" s="76">
        <v>4</v>
      </c>
      <c r="EQ85" s="76">
        <v>5</v>
      </c>
      <c r="ER85" s="76">
        <v>5</v>
      </c>
      <c r="ES85" s="76">
        <v>5.8571428571428568</v>
      </c>
      <c r="ET85" s="76">
        <v>4.1428571428571432</v>
      </c>
      <c r="EU85" s="76">
        <v>3.7142857142857144</v>
      </c>
      <c r="EV85" s="76">
        <v>6.2857142857142856</v>
      </c>
      <c r="EW85" s="76">
        <v>3.5714285714285716</v>
      </c>
      <c r="EX85" s="76">
        <v>3.1428571428571428</v>
      </c>
      <c r="EY85" s="76">
        <v>6.2857142857142856</v>
      </c>
      <c r="EZ85" s="76">
        <v>5.4285714285714288</v>
      </c>
      <c r="FA85" s="76">
        <v>5</v>
      </c>
      <c r="FB85" s="76">
        <v>5</v>
      </c>
      <c r="FC85" s="76">
        <v>6.1428571428571432</v>
      </c>
      <c r="FD85" s="76">
        <v>5</v>
      </c>
      <c r="FE85" s="76">
        <v>4.5714285714285712</v>
      </c>
      <c r="FF85" s="76">
        <v>3</v>
      </c>
      <c r="FG85" s="76">
        <v>3.4285714285714284</v>
      </c>
      <c r="FH85" s="76">
        <v>3.7142857142857144</v>
      </c>
      <c r="FI85" s="76">
        <v>5.2857142857142856</v>
      </c>
      <c r="FJ85" s="76">
        <v>5.4285714285714288</v>
      </c>
      <c r="FK85" s="76">
        <v>5.5714285714285712</v>
      </c>
      <c r="FL85" s="76">
        <v>4.4285714285714288</v>
      </c>
      <c r="FM85" s="76">
        <v>4</v>
      </c>
      <c r="FN85" s="76">
        <v>6</v>
      </c>
      <c r="FO85" s="76">
        <v>3.2857142857142856</v>
      </c>
      <c r="FP85" s="76">
        <v>3.1428571428571428</v>
      </c>
      <c r="FQ85" s="76">
        <v>6.1428571428571432</v>
      </c>
      <c r="FR85" s="76">
        <v>6.1428571428571432</v>
      </c>
      <c r="FS85" s="76">
        <v>4.1428571428571432</v>
      </c>
      <c r="FT85" s="76">
        <v>4.4285714285714288</v>
      </c>
      <c r="FU85" s="76">
        <v>6.2857142857142856</v>
      </c>
      <c r="FV85" s="76">
        <v>6.2857142857142856</v>
      </c>
      <c r="FW85" s="76">
        <v>4.5714285714285712</v>
      </c>
      <c r="FX85" s="76">
        <v>3</v>
      </c>
      <c r="FY85" s="76">
        <v>3.4285714285714284</v>
      </c>
      <c r="FZ85" s="76">
        <v>4.4285714285714288</v>
      </c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3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107</v>
      </c>
      <c r="CT86" s="62">
        <v>110</v>
      </c>
      <c r="CU86" s="62">
        <v>122</v>
      </c>
      <c r="CV86" s="62">
        <v>88</v>
      </c>
      <c r="CW86" s="62">
        <v>79</v>
      </c>
      <c r="CX86" s="62">
        <v>129</v>
      </c>
      <c r="CY86" s="62">
        <v>78</v>
      </c>
      <c r="CZ86" s="62">
        <v>68</v>
      </c>
      <c r="DA86" s="62">
        <v>130</v>
      </c>
      <c r="DB86" s="62">
        <v>126</v>
      </c>
      <c r="DC86" s="62">
        <v>93</v>
      </c>
      <c r="DD86" s="62">
        <v>94</v>
      </c>
      <c r="DE86" s="62">
        <v>126</v>
      </c>
      <c r="DF86" s="62">
        <v>119</v>
      </c>
      <c r="DG86" s="62">
        <v>91</v>
      </c>
      <c r="DH86" s="62">
        <v>68</v>
      </c>
      <c r="DI86" s="62">
        <v>69</v>
      </c>
      <c r="DJ86" s="62">
        <v>85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136</v>
      </c>
      <c r="DY86" s="76">
        <v>35</v>
      </c>
      <c r="DZ86" s="76">
        <v>37</v>
      </c>
      <c r="EA86" s="76">
        <v>42</v>
      </c>
      <c r="EB86" s="76">
        <v>28</v>
      </c>
      <c r="EC86" s="76">
        <v>25</v>
      </c>
      <c r="ED86" s="76">
        <v>43</v>
      </c>
      <c r="EE86" s="76">
        <v>30</v>
      </c>
      <c r="EF86" s="76">
        <v>24</v>
      </c>
      <c r="EG86" s="76">
        <v>43</v>
      </c>
      <c r="EH86" s="76">
        <v>45</v>
      </c>
      <c r="EI86" s="76">
        <v>29</v>
      </c>
      <c r="EJ86" s="76">
        <v>28</v>
      </c>
      <c r="EK86" s="76">
        <v>39</v>
      </c>
      <c r="EL86" s="76">
        <v>40</v>
      </c>
      <c r="EM86" s="76">
        <v>27</v>
      </c>
      <c r="EN86" s="76">
        <v>26</v>
      </c>
      <c r="EO86" s="76">
        <v>21</v>
      </c>
      <c r="EP86" s="76">
        <v>28</v>
      </c>
      <c r="EQ86" s="76">
        <v>35</v>
      </c>
      <c r="ER86" s="76">
        <v>35</v>
      </c>
      <c r="ES86" s="76">
        <v>41</v>
      </c>
      <c r="ET86" s="76">
        <v>29</v>
      </c>
      <c r="EU86" s="76">
        <v>26</v>
      </c>
      <c r="EV86" s="76">
        <v>44</v>
      </c>
      <c r="EW86" s="76">
        <v>25</v>
      </c>
      <c r="EX86" s="76">
        <v>22</v>
      </c>
      <c r="EY86" s="76">
        <v>44</v>
      </c>
      <c r="EZ86" s="76">
        <v>38</v>
      </c>
      <c r="FA86" s="76">
        <v>35</v>
      </c>
      <c r="FB86" s="76">
        <v>35</v>
      </c>
      <c r="FC86" s="76">
        <v>43</v>
      </c>
      <c r="FD86" s="76">
        <v>35</v>
      </c>
      <c r="FE86" s="76">
        <v>32</v>
      </c>
      <c r="FF86" s="76">
        <v>21</v>
      </c>
      <c r="FG86" s="76">
        <v>24</v>
      </c>
      <c r="FH86" s="76">
        <v>26</v>
      </c>
      <c r="FI86" s="76">
        <v>37</v>
      </c>
      <c r="FJ86" s="76">
        <v>38</v>
      </c>
      <c r="FK86" s="76">
        <v>39</v>
      </c>
      <c r="FL86" s="76">
        <v>31</v>
      </c>
      <c r="FM86" s="76">
        <v>28</v>
      </c>
      <c r="FN86" s="76">
        <v>42</v>
      </c>
      <c r="FO86" s="76">
        <v>23</v>
      </c>
      <c r="FP86" s="76">
        <v>22</v>
      </c>
      <c r="FQ86" s="76">
        <v>43</v>
      </c>
      <c r="FR86" s="76">
        <v>43</v>
      </c>
      <c r="FS86" s="76">
        <v>29</v>
      </c>
      <c r="FT86" s="76">
        <v>31</v>
      </c>
      <c r="FU86" s="76">
        <v>44</v>
      </c>
      <c r="FV86" s="76">
        <v>44</v>
      </c>
      <c r="FW86" s="76">
        <v>32</v>
      </c>
      <c r="FX86" s="76">
        <v>21</v>
      </c>
      <c r="FY86" s="76">
        <v>24</v>
      </c>
      <c r="FZ86" s="76">
        <v>31</v>
      </c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3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21</v>
      </c>
      <c r="CT87" s="62">
        <v>21</v>
      </c>
      <c r="CU87" s="62">
        <v>21</v>
      </c>
      <c r="CV87" s="62">
        <v>21</v>
      </c>
      <c r="CW87" s="62">
        <v>21</v>
      </c>
      <c r="CX87" s="62">
        <v>21</v>
      </c>
      <c r="CY87" s="62">
        <v>21</v>
      </c>
      <c r="CZ87" s="62">
        <v>21</v>
      </c>
      <c r="DA87" s="62">
        <v>21</v>
      </c>
      <c r="DB87" s="62">
        <v>21</v>
      </c>
      <c r="DC87" s="62">
        <v>21</v>
      </c>
      <c r="DD87" s="62">
        <v>21</v>
      </c>
      <c r="DE87" s="62">
        <v>21</v>
      </c>
      <c r="DF87" s="62">
        <v>21</v>
      </c>
      <c r="DG87" s="62">
        <v>21</v>
      </c>
      <c r="DH87" s="62">
        <v>21</v>
      </c>
      <c r="DI87" s="62">
        <v>21</v>
      </c>
      <c r="DJ87" s="62">
        <v>21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137</v>
      </c>
      <c r="DY87" s="76">
        <v>7</v>
      </c>
      <c r="DZ87" s="76">
        <v>7</v>
      </c>
      <c r="EA87" s="76">
        <v>7</v>
      </c>
      <c r="EB87" s="76">
        <v>7</v>
      </c>
      <c r="EC87" s="76">
        <v>7</v>
      </c>
      <c r="ED87" s="76">
        <v>7</v>
      </c>
      <c r="EE87" s="76">
        <v>7</v>
      </c>
      <c r="EF87" s="76">
        <v>7</v>
      </c>
      <c r="EG87" s="76">
        <v>7</v>
      </c>
      <c r="EH87" s="76">
        <v>7</v>
      </c>
      <c r="EI87" s="76">
        <v>7</v>
      </c>
      <c r="EJ87" s="76">
        <v>7</v>
      </c>
      <c r="EK87" s="76">
        <v>7</v>
      </c>
      <c r="EL87" s="76">
        <v>7</v>
      </c>
      <c r="EM87" s="76">
        <v>7</v>
      </c>
      <c r="EN87" s="76">
        <v>7</v>
      </c>
      <c r="EO87" s="76">
        <v>7</v>
      </c>
      <c r="EP87" s="76">
        <v>7</v>
      </c>
      <c r="EQ87" s="76">
        <v>7</v>
      </c>
      <c r="ER87" s="76">
        <v>7</v>
      </c>
      <c r="ES87" s="76">
        <v>7</v>
      </c>
      <c r="ET87" s="76">
        <v>7</v>
      </c>
      <c r="EU87" s="76">
        <v>7</v>
      </c>
      <c r="EV87" s="76">
        <v>7</v>
      </c>
      <c r="EW87" s="76">
        <v>7</v>
      </c>
      <c r="EX87" s="76">
        <v>7</v>
      </c>
      <c r="EY87" s="76">
        <v>7</v>
      </c>
      <c r="EZ87" s="76">
        <v>7</v>
      </c>
      <c r="FA87" s="76">
        <v>7</v>
      </c>
      <c r="FB87" s="76">
        <v>7</v>
      </c>
      <c r="FC87" s="76">
        <v>7</v>
      </c>
      <c r="FD87" s="76">
        <v>7</v>
      </c>
      <c r="FE87" s="76">
        <v>7</v>
      </c>
      <c r="FF87" s="76">
        <v>7</v>
      </c>
      <c r="FG87" s="76">
        <v>7</v>
      </c>
      <c r="FH87" s="76">
        <v>7</v>
      </c>
      <c r="FI87" s="76">
        <v>7</v>
      </c>
      <c r="FJ87" s="76">
        <v>7</v>
      </c>
      <c r="FK87" s="76">
        <v>7</v>
      </c>
      <c r="FL87" s="76">
        <v>7</v>
      </c>
      <c r="FM87" s="76">
        <v>7</v>
      </c>
      <c r="FN87" s="76">
        <v>7</v>
      </c>
      <c r="FO87" s="76">
        <v>7</v>
      </c>
      <c r="FP87" s="76">
        <v>7</v>
      </c>
      <c r="FQ87" s="76">
        <v>7</v>
      </c>
      <c r="FR87" s="76">
        <v>7</v>
      </c>
      <c r="FS87" s="76">
        <v>7</v>
      </c>
      <c r="FT87" s="76">
        <v>7</v>
      </c>
      <c r="FU87" s="76">
        <v>7</v>
      </c>
      <c r="FV87" s="76">
        <v>7</v>
      </c>
      <c r="FW87" s="76">
        <v>7</v>
      </c>
      <c r="FX87" s="76">
        <v>7</v>
      </c>
      <c r="FY87" s="76">
        <v>7</v>
      </c>
      <c r="FZ87" s="76">
        <v>7</v>
      </c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3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5.0952380952380949</v>
      </c>
      <c r="CT88" s="62">
        <v>5.2380952380952381</v>
      </c>
      <c r="CU88" s="62">
        <v>5.8095238095238093</v>
      </c>
      <c r="CV88" s="62">
        <v>4.1904761904761907</v>
      </c>
      <c r="CW88" s="62">
        <v>3.7619047619047619</v>
      </c>
      <c r="CX88" s="62">
        <v>6.1428571428571432</v>
      </c>
      <c r="CY88" s="62">
        <v>3.7142857142857144</v>
      </c>
      <c r="CZ88" s="62">
        <v>3.2380952380952381</v>
      </c>
      <c r="DA88" s="62">
        <v>6.1904761904761907</v>
      </c>
      <c r="DB88" s="62">
        <v>6</v>
      </c>
      <c r="DC88" s="62">
        <v>4.4285714285714288</v>
      </c>
      <c r="DD88" s="62">
        <v>4.4761904761904763</v>
      </c>
      <c r="DE88" s="62">
        <v>6</v>
      </c>
      <c r="DF88" s="62">
        <v>5.666666666666667</v>
      </c>
      <c r="DG88" s="62">
        <v>4.333333333333333</v>
      </c>
      <c r="DH88" s="62">
        <v>3.2380952380952381</v>
      </c>
      <c r="DI88" s="62">
        <v>3.2857142857142856</v>
      </c>
      <c r="DJ88" s="62">
        <v>4.0476190476190474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138</v>
      </c>
      <c r="DY88" s="76">
        <v>5</v>
      </c>
      <c r="DZ88" s="76">
        <v>5.2857142857142856</v>
      </c>
      <c r="EA88" s="76">
        <v>6</v>
      </c>
      <c r="EB88" s="76">
        <v>4</v>
      </c>
      <c r="EC88" s="76">
        <v>3.5714285714285716</v>
      </c>
      <c r="ED88" s="76">
        <v>6.1428571428571432</v>
      </c>
      <c r="EE88" s="76">
        <v>4.2857142857142856</v>
      </c>
      <c r="EF88" s="76">
        <v>3.4285714285714284</v>
      </c>
      <c r="EG88" s="76">
        <v>6.1428571428571432</v>
      </c>
      <c r="EH88" s="76">
        <v>6.4285714285714288</v>
      </c>
      <c r="EI88" s="76">
        <v>4.1428571428571432</v>
      </c>
      <c r="EJ88" s="76">
        <v>4</v>
      </c>
      <c r="EK88" s="76">
        <v>5.5714285714285712</v>
      </c>
      <c r="EL88" s="76">
        <v>5.7142857142857144</v>
      </c>
      <c r="EM88" s="76">
        <v>3.8571428571428572</v>
      </c>
      <c r="EN88" s="76">
        <v>3.7142857142857144</v>
      </c>
      <c r="EO88" s="76">
        <v>3</v>
      </c>
      <c r="EP88" s="76">
        <v>4</v>
      </c>
      <c r="EQ88" s="76">
        <v>5</v>
      </c>
      <c r="ER88" s="76">
        <v>5</v>
      </c>
      <c r="ES88" s="76">
        <v>5.8571428571428568</v>
      </c>
      <c r="ET88" s="76">
        <v>4.1428571428571432</v>
      </c>
      <c r="EU88" s="76">
        <v>3.7142857142857144</v>
      </c>
      <c r="EV88" s="76">
        <v>6.2857142857142856</v>
      </c>
      <c r="EW88" s="76">
        <v>3.5714285714285716</v>
      </c>
      <c r="EX88" s="76">
        <v>3.1428571428571428</v>
      </c>
      <c r="EY88" s="76">
        <v>6.2857142857142856</v>
      </c>
      <c r="EZ88" s="76">
        <v>5.4285714285714288</v>
      </c>
      <c r="FA88" s="76">
        <v>5</v>
      </c>
      <c r="FB88" s="76">
        <v>5</v>
      </c>
      <c r="FC88" s="76">
        <v>6.1428571428571432</v>
      </c>
      <c r="FD88" s="76">
        <v>5</v>
      </c>
      <c r="FE88" s="76">
        <v>4.5714285714285712</v>
      </c>
      <c r="FF88" s="76">
        <v>3</v>
      </c>
      <c r="FG88" s="76">
        <v>3.4285714285714284</v>
      </c>
      <c r="FH88" s="76">
        <v>3.7142857142857144</v>
      </c>
      <c r="FI88" s="76">
        <v>5.2857142857142856</v>
      </c>
      <c r="FJ88" s="76">
        <v>5.4285714285714288</v>
      </c>
      <c r="FK88" s="76">
        <v>5.5714285714285712</v>
      </c>
      <c r="FL88" s="76">
        <v>4.4285714285714288</v>
      </c>
      <c r="FM88" s="76">
        <v>4</v>
      </c>
      <c r="FN88" s="76">
        <v>6</v>
      </c>
      <c r="FO88" s="76">
        <v>3.2857142857142856</v>
      </c>
      <c r="FP88" s="76">
        <v>3.1428571428571428</v>
      </c>
      <c r="FQ88" s="76">
        <v>6.1428571428571432</v>
      </c>
      <c r="FR88" s="76">
        <v>6.1428571428571432</v>
      </c>
      <c r="FS88" s="76">
        <v>4.1428571428571432</v>
      </c>
      <c r="FT88" s="76">
        <v>4.4285714285714288</v>
      </c>
      <c r="FU88" s="76">
        <v>6.2857142857142856</v>
      </c>
      <c r="FV88" s="76">
        <v>6.2857142857142856</v>
      </c>
      <c r="FW88" s="76">
        <v>4.5714285714285712</v>
      </c>
      <c r="FX88" s="76">
        <v>3</v>
      </c>
      <c r="FY88" s="76">
        <v>3.4285714285714284</v>
      </c>
      <c r="FZ88" s="76">
        <v>4.4285714285714288</v>
      </c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35">
      <c r="B89" s="525" t="s">
        <v>338</v>
      </c>
      <c r="C89" s="525"/>
      <c r="D89" s="525"/>
      <c r="E89" s="525"/>
      <c r="F89" s="525"/>
      <c r="G89" s="525"/>
      <c r="H89" s="281"/>
      <c r="I89" s="281"/>
      <c r="J89" s="524" t="s">
        <v>320</v>
      </c>
      <c r="K89" s="524" t="s">
        <v>320</v>
      </c>
      <c r="L89" s="524" t="s">
        <v>320</v>
      </c>
      <c r="M89" s="524" t="s">
        <v>320</v>
      </c>
      <c r="N89" s="524" t="s">
        <v>320</v>
      </c>
      <c r="O89" s="333"/>
      <c r="P89" s="333"/>
      <c r="Q89" s="333"/>
      <c r="R89" s="346"/>
      <c r="S89" s="332"/>
      <c r="T89" s="280"/>
      <c r="U89" s="332"/>
      <c r="V89" s="280"/>
      <c r="W89" s="332"/>
      <c r="X89" s="280"/>
      <c r="Y89" s="281"/>
      <c r="Z89" s="281"/>
      <c r="AA89" s="281"/>
      <c r="AB89" s="281"/>
      <c r="AC89" s="281"/>
      <c r="AD89" s="281"/>
      <c r="AE89" s="281"/>
      <c r="AF89" s="281"/>
      <c r="AG89" s="343"/>
      <c r="AH89" s="344"/>
      <c r="AI89" s="344"/>
      <c r="AJ89" s="344"/>
      <c r="AK89" s="345"/>
      <c r="AL89" s="280"/>
      <c r="AM89" s="280"/>
      <c r="AN89" s="318"/>
      <c r="AO89" s="318"/>
      <c r="AP89" s="524" t="s">
        <v>337</v>
      </c>
      <c r="AQ89" s="63" t="s">
        <v>314</v>
      </c>
      <c r="AR89" s="63" t="s">
        <v>314</v>
      </c>
      <c r="AS89" s="63" t="s">
        <v>314</v>
      </c>
      <c r="AT89" s="63" t="s">
        <v>314</v>
      </c>
      <c r="AU89" s="63" t="s">
        <v>314</v>
      </c>
      <c r="AV89" s="63" t="s">
        <v>314</v>
      </c>
      <c r="AW89" s="63" t="s">
        <v>314</v>
      </c>
      <c r="AX89" s="63" t="s">
        <v>314</v>
      </c>
      <c r="AY89" s="63" t="s">
        <v>314</v>
      </c>
      <c r="AZ89" s="63" t="s">
        <v>314</v>
      </c>
      <c r="BA89" s="63" t="s">
        <v>314</v>
      </c>
      <c r="BB89" s="63" t="s">
        <v>314</v>
      </c>
      <c r="BC89" s="63" t="s">
        <v>314</v>
      </c>
      <c r="BD89" s="63" t="s">
        <v>314</v>
      </c>
      <c r="BE89" s="63" t="s">
        <v>314</v>
      </c>
      <c r="BF89" s="63" t="s">
        <v>314</v>
      </c>
      <c r="BG89" s="63" t="s">
        <v>314</v>
      </c>
      <c r="BH89" s="63" t="s">
        <v>314</v>
      </c>
      <c r="BI89" s="63" t="s">
        <v>314</v>
      </c>
      <c r="BJ89" s="63" t="s">
        <v>314</v>
      </c>
      <c r="BK89" s="63" t="s">
        <v>314</v>
      </c>
      <c r="BL89" s="63" t="s">
        <v>314</v>
      </c>
      <c r="BM89" s="63" t="s">
        <v>314</v>
      </c>
      <c r="BN89" s="63" t="s">
        <v>314</v>
      </c>
      <c r="BO89" s="63" t="s">
        <v>314</v>
      </c>
      <c r="BP89" s="63" t="s">
        <v>314</v>
      </c>
      <c r="BQ89" s="63" t="s">
        <v>314</v>
      </c>
      <c r="BR89" s="63" t="s">
        <v>187</v>
      </c>
      <c r="BS89" s="63" t="s">
        <v>187</v>
      </c>
      <c r="BT89" s="63" t="s">
        <v>187</v>
      </c>
      <c r="BU89" s="63" t="s">
        <v>187</v>
      </c>
      <c r="BV89" s="63" t="s">
        <v>187</v>
      </c>
      <c r="BW89" s="63" t="s">
        <v>187</v>
      </c>
      <c r="BX89" s="63" t="s">
        <v>187</v>
      </c>
      <c r="BY89" s="63" t="s">
        <v>187</v>
      </c>
      <c r="BZ89" s="63" t="s">
        <v>187</v>
      </c>
      <c r="CA89" s="63" t="s">
        <v>187</v>
      </c>
      <c r="CB89" s="63" t="s">
        <v>187</v>
      </c>
      <c r="CC89" s="63" t="s">
        <v>187</v>
      </c>
      <c r="CD89" s="63" t="s">
        <v>187</v>
      </c>
      <c r="CE89" s="63" t="s">
        <v>187</v>
      </c>
      <c r="CF89" s="63" t="s">
        <v>187</v>
      </c>
      <c r="CG89" s="63" t="s">
        <v>187</v>
      </c>
      <c r="CH89" s="63" t="s">
        <v>187</v>
      </c>
      <c r="CI89" s="63" t="s">
        <v>187</v>
      </c>
      <c r="CJ89" s="63" t="s">
        <v>187</v>
      </c>
      <c r="CK89" s="63" t="s">
        <v>187</v>
      </c>
      <c r="CL89" s="63" t="s">
        <v>187</v>
      </c>
      <c r="CM89" s="63" t="s">
        <v>187</v>
      </c>
      <c r="CN89" s="63" t="s">
        <v>187</v>
      </c>
      <c r="CO89" s="63" t="s">
        <v>187</v>
      </c>
      <c r="CP89" s="63" t="s">
        <v>187</v>
      </c>
      <c r="CQ89" s="63" t="s">
        <v>187</v>
      </c>
      <c r="CR89" s="63" t="s">
        <v>187</v>
      </c>
      <c r="CS89" s="63" t="s">
        <v>47</v>
      </c>
      <c r="CT89" s="63" t="s">
        <v>47</v>
      </c>
      <c r="CU89" s="63" t="s">
        <v>47</v>
      </c>
      <c r="CV89" s="63" t="s">
        <v>47</v>
      </c>
      <c r="CW89" s="63" t="s">
        <v>47</v>
      </c>
      <c r="CX89" s="63" t="s">
        <v>47</v>
      </c>
      <c r="CY89" s="63" t="s">
        <v>47</v>
      </c>
      <c r="CZ89" s="63" t="s">
        <v>47</v>
      </c>
      <c r="DA89" s="63" t="s">
        <v>47</v>
      </c>
      <c r="DB89" s="63" t="s">
        <v>47</v>
      </c>
      <c r="DC89" s="63" t="s">
        <v>47</v>
      </c>
      <c r="DD89" s="63" t="s">
        <v>47</v>
      </c>
      <c r="DE89" s="63" t="s">
        <v>47</v>
      </c>
      <c r="DF89" s="63" t="s">
        <v>47</v>
      </c>
      <c r="DG89" s="63" t="s">
        <v>47</v>
      </c>
      <c r="DH89" s="63" t="s">
        <v>47</v>
      </c>
      <c r="DI89" s="63" t="s">
        <v>47</v>
      </c>
      <c r="DJ89" s="63" t="s">
        <v>47</v>
      </c>
      <c r="DK89" s="63" t="s">
        <v>47</v>
      </c>
      <c r="DL89" s="63" t="s">
        <v>47</v>
      </c>
      <c r="DM89" s="63" t="s">
        <v>47</v>
      </c>
      <c r="DN89" s="63" t="s">
        <v>47</v>
      </c>
      <c r="DO89" s="63" t="s">
        <v>47</v>
      </c>
      <c r="DP89" s="63" t="s">
        <v>47</v>
      </c>
      <c r="DQ89" s="63" t="s">
        <v>47</v>
      </c>
      <c r="DR89" s="63" t="s">
        <v>47</v>
      </c>
      <c r="DS89" s="63" t="s">
        <v>47</v>
      </c>
      <c r="DT89" s="276" t="s">
        <v>33</v>
      </c>
      <c r="DU89" s="347" t="s">
        <v>331</v>
      </c>
      <c r="DV89" s="347" t="s">
        <v>315</v>
      </c>
      <c r="DW89" s="276" t="s">
        <v>40</v>
      </c>
      <c r="DX89" s="348" t="s">
        <v>333</v>
      </c>
      <c r="DY89" s="77" t="s">
        <v>14</v>
      </c>
      <c r="DZ89" s="77" t="s">
        <v>14</v>
      </c>
      <c r="EA89" s="77" t="s">
        <v>14</v>
      </c>
      <c r="EB89" s="77" t="s">
        <v>14</v>
      </c>
      <c r="EC89" s="77" t="s">
        <v>14</v>
      </c>
      <c r="ED89" s="77" t="s">
        <v>14</v>
      </c>
      <c r="EE89" s="77" t="s">
        <v>14</v>
      </c>
      <c r="EF89" s="77" t="s">
        <v>14</v>
      </c>
      <c r="EG89" s="77" t="s">
        <v>14</v>
      </c>
      <c r="EH89" s="77" t="s">
        <v>14</v>
      </c>
      <c r="EI89" s="77" t="s">
        <v>14</v>
      </c>
      <c r="EJ89" s="77" t="s">
        <v>14</v>
      </c>
      <c r="EK89" s="77" t="s">
        <v>14</v>
      </c>
      <c r="EL89" s="77" t="s">
        <v>14</v>
      </c>
      <c r="EM89" s="77" t="s">
        <v>14</v>
      </c>
      <c r="EN89" s="77" t="s">
        <v>14</v>
      </c>
      <c r="EO89" s="77" t="s">
        <v>14</v>
      </c>
      <c r="EP89" s="77" t="s">
        <v>14</v>
      </c>
      <c r="EQ89" s="77" t="s">
        <v>15</v>
      </c>
      <c r="ER89" s="77" t="s">
        <v>15</v>
      </c>
      <c r="ES89" s="77" t="s">
        <v>15</v>
      </c>
      <c r="ET89" s="77" t="s">
        <v>15</v>
      </c>
      <c r="EU89" s="77" t="s">
        <v>15</v>
      </c>
      <c r="EV89" s="77" t="s">
        <v>15</v>
      </c>
      <c r="EW89" s="77" t="s">
        <v>15</v>
      </c>
      <c r="EX89" s="77" t="s">
        <v>15</v>
      </c>
      <c r="EY89" s="77" t="s">
        <v>15</v>
      </c>
      <c r="EZ89" s="77" t="s">
        <v>15</v>
      </c>
      <c r="FA89" s="77" t="s">
        <v>15</v>
      </c>
      <c r="FB89" s="77" t="s">
        <v>15</v>
      </c>
      <c r="FC89" s="77" t="s">
        <v>15</v>
      </c>
      <c r="FD89" s="77" t="s">
        <v>15</v>
      </c>
      <c r="FE89" s="77" t="s">
        <v>15</v>
      </c>
      <c r="FF89" s="77" t="s">
        <v>15</v>
      </c>
      <c r="FG89" s="77" t="s">
        <v>15</v>
      </c>
      <c r="FH89" s="77" t="s">
        <v>15</v>
      </c>
      <c r="FI89" s="77" t="s">
        <v>16</v>
      </c>
      <c r="FJ89" s="77" t="s">
        <v>16</v>
      </c>
      <c r="FK89" s="77" t="s">
        <v>16</v>
      </c>
      <c r="FL89" s="77" t="s">
        <v>16</v>
      </c>
      <c r="FM89" s="77" t="s">
        <v>16</v>
      </c>
      <c r="FN89" s="77" t="s">
        <v>16</v>
      </c>
      <c r="FO89" s="77" t="s">
        <v>16</v>
      </c>
      <c r="FP89" s="77" t="s">
        <v>16</v>
      </c>
      <c r="FQ89" s="77" t="s">
        <v>16</v>
      </c>
      <c r="FR89" s="77" t="s">
        <v>16</v>
      </c>
      <c r="FS89" s="77" t="s">
        <v>16</v>
      </c>
      <c r="FT89" s="77" t="s">
        <v>16</v>
      </c>
      <c r="FU89" s="77" t="s">
        <v>16</v>
      </c>
      <c r="FV89" s="77" t="s">
        <v>16</v>
      </c>
      <c r="FW89" s="77" t="s">
        <v>16</v>
      </c>
      <c r="FX89" s="77" t="s">
        <v>16</v>
      </c>
      <c r="FY89" s="77" t="s">
        <v>16</v>
      </c>
      <c r="FZ89" s="77" t="s">
        <v>16</v>
      </c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35">
      <c r="B90" s="525"/>
      <c r="C90" s="525"/>
      <c r="D90" s="525"/>
      <c r="E90" s="525"/>
      <c r="F90" s="525"/>
      <c r="G90" s="525"/>
      <c r="H90" s="281"/>
      <c r="I90" s="281"/>
      <c r="J90" s="524"/>
      <c r="K90" s="524"/>
      <c r="L90" s="524"/>
      <c r="M90" s="524"/>
      <c r="N90" s="524"/>
      <c r="O90" s="333"/>
      <c r="P90" s="333"/>
      <c r="Q90" s="333"/>
      <c r="R90" s="346"/>
      <c r="S90" s="332"/>
      <c r="T90" s="280"/>
      <c r="U90" s="332"/>
      <c r="V90" s="280"/>
      <c r="W90" s="332"/>
      <c r="X90" s="280"/>
      <c r="Y90" s="281"/>
      <c r="Z90" s="281"/>
      <c r="AA90" s="281"/>
      <c r="AB90" s="281"/>
      <c r="AC90" s="281"/>
      <c r="AD90" s="281"/>
      <c r="AE90" s="281"/>
      <c r="AF90" s="281"/>
      <c r="AG90" s="343"/>
      <c r="AH90" s="344"/>
      <c r="AI90" s="344"/>
      <c r="AJ90" s="344"/>
      <c r="AK90" s="345"/>
      <c r="AL90" s="280"/>
      <c r="AM90" s="280"/>
      <c r="AN90" s="318"/>
      <c r="AO90" s="318"/>
      <c r="AP90" s="524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6"/>
      <c r="DU90" s="347"/>
      <c r="DV90" s="347"/>
      <c r="DW90" s="276"/>
      <c r="DX90" s="276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35">
      <c r="A91" s="2" t="s">
        <v>688</v>
      </c>
      <c r="B91" s="2" t="s">
        <v>393</v>
      </c>
      <c r="C91" s="2" t="s">
        <v>688</v>
      </c>
      <c r="D91" s="2">
        <v>23</v>
      </c>
      <c r="E91" s="2">
        <v>0</v>
      </c>
      <c r="F91" s="2">
        <v>4</v>
      </c>
      <c r="G91" s="2">
        <v>1</v>
      </c>
      <c r="H91" s="2">
        <v>23</v>
      </c>
      <c r="I91" s="2">
        <v>5</v>
      </c>
      <c r="J91" s="2">
        <v>54</v>
      </c>
      <c r="K91" s="2">
        <v>58</v>
      </c>
      <c r="L91" s="2">
        <v>54</v>
      </c>
      <c r="M91" s="2">
        <v>0</v>
      </c>
      <c r="N91" s="2">
        <v>0</v>
      </c>
      <c r="O91" s="2">
        <v>112</v>
      </c>
      <c r="P91" s="2">
        <v>166</v>
      </c>
      <c r="Q91" s="2">
        <v>166</v>
      </c>
      <c r="R91" s="2">
        <v>166</v>
      </c>
      <c r="S91" s="2">
        <v>54</v>
      </c>
      <c r="T91" s="2">
        <v>-0.22222222222222232</v>
      </c>
      <c r="U91" s="2">
        <v>58</v>
      </c>
      <c r="V91" s="2">
        <v>0.22222222222222232</v>
      </c>
      <c r="W91" s="2">
        <v>0</v>
      </c>
      <c r="X91" s="2" t="e">
        <v>#DIV/0!</v>
      </c>
      <c r="Y91" s="2">
        <v>9</v>
      </c>
      <c r="Z91" s="2">
        <v>2</v>
      </c>
      <c r="AA91" s="2">
        <v>7</v>
      </c>
      <c r="AB91" s="2">
        <v>3</v>
      </c>
      <c r="AC91" s="2">
        <v>7</v>
      </c>
      <c r="AD91" s="2">
        <v>0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382">
        <v>1015.6666666666666</v>
      </c>
      <c r="AN91" s="2">
        <v>991</v>
      </c>
      <c r="AO91" s="2">
        <v>24.666666666666629</v>
      </c>
      <c r="AP91" s="2">
        <v>166.00091</v>
      </c>
      <c r="AQ91" s="65">
        <v>3</v>
      </c>
      <c r="AR91" s="65">
        <v>3</v>
      </c>
      <c r="AS91" s="65">
        <v>3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1</v>
      </c>
      <c r="BT91" s="65">
        <v>0</v>
      </c>
      <c r="BU91" s="65">
        <v>0</v>
      </c>
      <c r="BV91" s="65">
        <v>3</v>
      </c>
      <c r="BW91" s="65">
        <v>3</v>
      </c>
      <c r="BX91" s="65">
        <v>3</v>
      </c>
      <c r="BY91" s="65">
        <v>1</v>
      </c>
      <c r="BZ91" s="65">
        <v>0</v>
      </c>
      <c r="CA91" s="65">
        <v>0</v>
      </c>
      <c r="CB91" s="65">
        <v>0</v>
      </c>
      <c r="CC91" s="65">
        <v>3</v>
      </c>
      <c r="CD91" s="65">
        <v>3</v>
      </c>
      <c r="CE91" s="65">
        <v>0</v>
      </c>
      <c r="CF91" s="65">
        <v>2</v>
      </c>
      <c r="CG91" s="65">
        <v>1</v>
      </c>
      <c r="CH91" s="65">
        <v>0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7</v>
      </c>
      <c r="CT91" s="65">
        <v>13</v>
      </c>
      <c r="CU91" s="65">
        <v>12</v>
      </c>
      <c r="CV91" s="65">
        <v>10</v>
      </c>
      <c r="CW91" s="65">
        <v>6</v>
      </c>
      <c r="CX91" s="65">
        <v>9</v>
      </c>
      <c r="CY91" s="65">
        <v>6</v>
      </c>
      <c r="CZ91" s="65">
        <v>8</v>
      </c>
      <c r="DA91" s="65">
        <v>13</v>
      </c>
      <c r="DB91" s="65">
        <v>12</v>
      </c>
      <c r="DC91" s="65">
        <v>9</v>
      </c>
      <c r="DD91" s="65">
        <v>6</v>
      </c>
      <c r="DE91" s="65">
        <v>9</v>
      </c>
      <c r="DF91" s="65">
        <v>13</v>
      </c>
      <c r="DG91" s="65">
        <v>8</v>
      </c>
      <c r="DH91" s="65">
        <v>8</v>
      </c>
      <c r="DI91" s="65">
        <v>9</v>
      </c>
      <c r="DJ91" s="65">
        <v>8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382" t="s">
        <v>313</v>
      </c>
      <c r="DU91" s="382" t="s">
        <v>332</v>
      </c>
      <c r="DV91" s="382">
        <v>1</v>
      </c>
      <c r="DW91" s="2" t="s">
        <v>1</v>
      </c>
      <c r="DX91" s="2">
        <v>1</v>
      </c>
      <c r="DY91" s="382">
        <v>2</v>
      </c>
      <c r="DZ91" s="382">
        <v>4</v>
      </c>
      <c r="EA91" s="382">
        <v>4</v>
      </c>
      <c r="EB91" s="382">
        <v>4</v>
      </c>
      <c r="EC91" s="382">
        <v>2</v>
      </c>
      <c r="ED91" s="382">
        <v>3</v>
      </c>
      <c r="EE91" s="382">
        <v>2</v>
      </c>
      <c r="EF91" s="382">
        <v>2</v>
      </c>
      <c r="EG91" s="382">
        <v>4</v>
      </c>
      <c r="EH91" s="382">
        <v>4</v>
      </c>
      <c r="EI91" s="382">
        <v>3</v>
      </c>
      <c r="EJ91" s="382">
        <v>2</v>
      </c>
      <c r="EK91" s="382">
        <v>3</v>
      </c>
      <c r="EL91" s="382">
        <v>4</v>
      </c>
      <c r="EM91" s="382">
        <v>4</v>
      </c>
      <c r="EN91" s="382">
        <v>2</v>
      </c>
      <c r="EO91" s="382">
        <v>3</v>
      </c>
      <c r="EP91" s="382">
        <v>2</v>
      </c>
      <c r="EQ91" s="382">
        <v>2</v>
      </c>
      <c r="ER91" s="382">
        <v>6</v>
      </c>
      <c r="ES91" s="382">
        <v>4</v>
      </c>
      <c r="ET91" s="382">
        <v>3</v>
      </c>
      <c r="EU91" s="382">
        <v>2</v>
      </c>
      <c r="EV91" s="382">
        <v>3</v>
      </c>
      <c r="EW91" s="382">
        <v>2</v>
      </c>
      <c r="EX91" s="382">
        <v>3</v>
      </c>
      <c r="EY91" s="382">
        <v>5</v>
      </c>
      <c r="EZ91" s="382">
        <v>4</v>
      </c>
      <c r="FA91" s="382">
        <v>3</v>
      </c>
      <c r="FB91" s="382">
        <v>2</v>
      </c>
      <c r="FC91" s="382">
        <v>3</v>
      </c>
      <c r="FD91" s="382">
        <v>5</v>
      </c>
      <c r="FE91" s="382">
        <v>2</v>
      </c>
      <c r="FF91" s="382">
        <v>3</v>
      </c>
      <c r="FG91" s="382">
        <v>3</v>
      </c>
      <c r="FH91" s="382">
        <v>3</v>
      </c>
      <c r="FI91" s="382">
        <v>3</v>
      </c>
      <c r="FJ91" s="382">
        <v>3</v>
      </c>
      <c r="FK91" s="382">
        <v>4</v>
      </c>
      <c r="FL91" s="382">
        <v>3</v>
      </c>
      <c r="FM91" s="382">
        <v>2</v>
      </c>
      <c r="FN91" s="382">
        <v>3</v>
      </c>
      <c r="FO91" s="382">
        <v>2</v>
      </c>
      <c r="FP91" s="382">
        <v>3</v>
      </c>
      <c r="FQ91" s="382">
        <v>4</v>
      </c>
      <c r="FR91" s="382">
        <v>4</v>
      </c>
      <c r="FS91" s="382">
        <v>3</v>
      </c>
      <c r="FT91" s="382">
        <v>2</v>
      </c>
      <c r="FU91" s="382">
        <v>3</v>
      </c>
      <c r="FV91" s="382">
        <v>4</v>
      </c>
      <c r="FW91" s="382">
        <v>2</v>
      </c>
      <c r="FX91" s="382">
        <v>3</v>
      </c>
      <c r="FY91" s="382">
        <v>3</v>
      </c>
      <c r="FZ91" s="382">
        <v>3</v>
      </c>
      <c r="GJ91" s="382"/>
      <c r="GK91" s="382"/>
      <c r="GL91" s="382"/>
    </row>
    <row r="92" spans="1:200" s="2" customFormat="1" x14ac:dyDescent="0.35">
      <c r="A92" s="2" t="s">
        <v>689</v>
      </c>
      <c r="B92" s="2" t="s">
        <v>383</v>
      </c>
      <c r="C92" s="2" t="s">
        <v>689</v>
      </c>
      <c r="D92" s="2">
        <v>18</v>
      </c>
      <c r="E92" s="2">
        <v>0</v>
      </c>
      <c r="F92" s="2">
        <v>8</v>
      </c>
      <c r="G92" s="2">
        <v>0</v>
      </c>
      <c r="H92" s="2">
        <v>18</v>
      </c>
      <c r="I92" s="2">
        <v>8</v>
      </c>
      <c r="J92" s="2">
        <v>58</v>
      </c>
      <c r="K92" s="2">
        <v>57</v>
      </c>
      <c r="L92" s="2">
        <v>58</v>
      </c>
      <c r="M92" s="2">
        <v>0</v>
      </c>
      <c r="N92" s="2">
        <v>0</v>
      </c>
      <c r="O92" s="2">
        <v>115</v>
      </c>
      <c r="P92" s="2">
        <v>173</v>
      </c>
      <c r="Q92" s="2">
        <v>173</v>
      </c>
      <c r="R92" s="2">
        <v>173</v>
      </c>
      <c r="S92" s="2">
        <v>58</v>
      </c>
      <c r="T92" s="2">
        <v>5.5555555555555802E-2</v>
      </c>
      <c r="U92" s="2">
        <v>57</v>
      </c>
      <c r="V92" s="2">
        <v>-5.5555555555555802E-2</v>
      </c>
      <c r="W92" s="2">
        <v>0</v>
      </c>
      <c r="X92" s="2" t="e">
        <v>#DIV/0!</v>
      </c>
      <c r="Y92" s="2">
        <v>7</v>
      </c>
      <c r="Z92" s="2">
        <v>4</v>
      </c>
      <c r="AA92" s="2">
        <v>6</v>
      </c>
      <c r="AB92" s="2">
        <v>2</v>
      </c>
      <c r="AC92" s="2">
        <v>5</v>
      </c>
      <c r="AD92" s="2">
        <v>2</v>
      </c>
      <c r="AG92" s="2">
        <v>3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382">
        <v>996</v>
      </c>
      <c r="AN92" s="2">
        <v>1000</v>
      </c>
      <c r="AO92" s="2">
        <v>-4</v>
      </c>
      <c r="AP92" s="2">
        <v>173.00092000000001</v>
      </c>
      <c r="AQ92" s="65">
        <v>3</v>
      </c>
      <c r="AR92" s="65">
        <v>3</v>
      </c>
      <c r="AS92" s="65">
        <v>3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1</v>
      </c>
      <c r="BT92" s="65">
        <v>0</v>
      </c>
      <c r="BU92" s="65">
        <v>1</v>
      </c>
      <c r="BV92" s="65">
        <v>1</v>
      </c>
      <c r="BW92" s="65">
        <v>0</v>
      </c>
      <c r="BX92" s="65">
        <v>1</v>
      </c>
      <c r="BY92" s="65">
        <v>3</v>
      </c>
      <c r="BZ92" s="65">
        <v>0</v>
      </c>
      <c r="CA92" s="65">
        <v>0</v>
      </c>
      <c r="CB92" s="65">
        <v>1</v>
      </c>
      <c r="CC92" s="65">
        <v>0</v>
      </c>
      <c r="CD92" s="65">
        <v>1</v>
      </c>
      <c r="CE92" s="65">
        <v>1</v>
      </c>
      <c r="CF92" s="65">
        <v>2</v>
      </c>
      <c r="CG92" s="65">
        <v>3</v>
      </c>
      <c r="CH92" s="65">
        <v>2</v>
      </c>
      <c r="CI92" s="65">
        <v>1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10</v>
      </c>
      <c r="CT92" s="65">
        <v>11</v>
      </c>
      <c r="CU92" s="65">
        <v>12</v>
      </c>
      <c r="CV92" s="65">
        <v>8</v>
      </c>
      <c r="CW92" s="65">
        <v>8</v>
      </c>
      <c r="CX92" s="65">
        <v>12</v>
      </c>
      <c r="CY92" s="65">
        <v>9</v>
      </c>
      <c r="CZ92" s="65">
        <v>6</v>
      </c>
      <c r="DA92" s="65">
        <v>15</v>
      </c>
      <c r="DB92" s="65">
        <v>12</v>
      </c>
      <c r="DC92" s="65">
        <v>9</v>
      </c>
      <c r="DD92" s="65">
        <v>10</v>
      </c>
      <c r="DE92" s="65">
        <v>12</v>
      </c>
      <c r="DF92" s="65">
        <v>11</v>
      </c>
      <c r="DG92" s="65">
        <v>7</v>
      </c>
      <c r="DH92" s="65">
        <v>6</v>
      </c>
      <c r="DI92" s="65">
        <v>7</v>
      </c>
      <c r="DJ92" s="65">
        <v>8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382" t="s">
        <v>345</v>
      </c>
      <c r="DU92" s="382" t="s">
        <v>332</v>
      </c>
      <c r="DV92" s="382">
        <v>2</v>
      </c>
      <c r="DW92" s="2" t="s">
        <v>1</v>
      </c>
      <c r="DX92" s="2">
        <v>2</v>
      </c>
      <c r="DY92" s="382">
        <v>4</v>
      </c>
      <c r="DZ92" s="382">
        <v>3</v>
      </c>
      <c r="EA92" s="382">
        <v>4</v>
      </c>
      <c r="EB92" s="382">
        <v>2</v>
      </c>
      <c r="EC92" s="382">
        <v>2</v>
      </c>
      <c r="ED92" s="382">
        <v>4</v>
      </c>
      <c r="EE92" s="382">
        <v>3</v>
      </c>
      <c r="EF92" s="382">
        <v>2</v>
      </c>
      <c r="EG92" s="382">
        <v>5</v>
      </c>
      <c r="EH92" s="382">
        <v>4</v>
      </c>
      <c r="EI92" s="382">
        <v>4</v>
      </c>
      <c r="EJ92" s="382">
        <v>4</v>
      </c>
      <c r="EK92" s="382">
        <v>4</v>
      </c>
      <c r="EL92" s="382">
        <v>3</v>
      </c>
      <c r="EM92" s="382">
        <v>3</v>
      </c>
      <c r="EN92" s="382">
        <v>2</v>
      </c>
      <c r="EO92" s="382">
        <v>2</v>
      </c>
      <c r="EP92" s="382">
        <v>3</v>
      </c>
      <c r="EQ92" s="382">
        <v>3</v>
      </c>
      <c r="ER92" s="382">
        <v>4</v>
      </c>
      <c r="ES92" s="382">
        <v>4</v>
      </c>
      <c r="ET92" s="382">
        <v>3</v>
      </c>
      <c r="EU92" s="382">
        <v>3</v>
      </c>
      <c r="EV92" s="382">
        <v>4</v>
      </c>
      <c r="EW92" s="382">
        <v>2</v>
      </c>
      <c r="EX92" s="382">
        <v>2</v>
      </c>
      <c r="EY92" s="382">
        <v>5</v>
      </c>
      <c r="EZ92" s="382">
        <v>4</v>
      </c>
      <c r="FA92" s="382">
        <v>3</v>
      </c>
      <c r="FB92" s="382">
        <v>3</v>
      </c>
      <c r="FC92" s="382">
        <v>5</v>
      </c>
      <c r="FD92" s="382">
        <v>4</v>
      </c>
      <c r="FE92" s="382">
        <v>2</v>
      </c>
      <c r="FF92" s="382">
        <v>2</v>
      </c>
      <c r="FG92" s="382">
        <v>2</v>
      </c>
      <c r="FH92" s="382">
        <v>2</v>
      </c>
      <c r="FI92" s="382">
        <v>3</v>
      </c>
      <c r="FJ92" s="382">
        <v>4</v>
      </c>
      <c r="FK92" s="382">
        <v>4</v>
      </c>
      <c r="FL92" s="382">
        <v>3</v>
      </c>
      <c r="FM92" s="382">
        <v>3</v>
      </c>
      <c r="FN92" s="382">
        <v>4</v>
      </c>
      <c r="FO92" s="382">
        <v>4</v>
      </c>
      <c r="FP92" s="382">
        <v>2</v>
      </c>
      <c r="FQ92" s="382">
        <v>5</v>
      </c>
      <c r="FR92" s="382">
        <v>4</v>
      </c>
      <c r="FS92" s="382">
        <v>2</v>
      </c>
      <c r="FT92" s="382">
        <v>3</v>
      </c>
      <c r="FU92" s="382">
        <v>3</v>
      </c>
      <c r="FV92" s="382">
        <v>4</v>
      </c>
      <c r="FW92" s="382">
        <v>2</v>
      </c>
      <c r="FX92" s="382">
        <v>2</v>
      </c>
      <c r="FY92" s="382">
        <v>3</v>
      </c>
      <c r="FZ92" s="382">
        <v>3</v>
      </c>
      <c r="GJ92" s="382"/>
      <c r="GK92" s="382"/>
      <c r="GL92" s="382"/>
    </row>
    <row r="93" spans="1:200" s="2" customFormat="1" x14ac:dyDescent="0.35">
      <c r="A93" s="2" t="s">
        <v>690</v>
      </c>
      <c r="B93" s="2" t="s">
        <v>376</v>
      </c>
      <c r="C93" s="2" t="s">
        <v>690</v>
      </c>
      <c r="D93" s="2">
        <v>20</v>
      </c>
      <c r="E93" s="2">
        <v>0</v>
      </c>
      <c r="F93" s="2">
        <v>7</v>
      </c>
      <c r="G93" s="2">
        <v>2</v>
      </c>
      <c r="H93" s="2">
        <v>20</v>
      </c>
      <c r="I93" s="2">
        <v>9</v>
      </c>
      <c r="J93" s="2">
        <v>59</v>
      </c>
      <c r="K93" s="2">
        <v>58</v>
      </c>
      <c r="L93" s="2">
        <v>57</v>
      </c>
      <c r="M93" s="2">
        <v>0</v>
      </c>
      <c r="N93" s="2">
        <v>0</v>
      </c>
      <c r="O93" s="2">
        <v>117</v>
      </c>
      <c r="P93" s="2">
        <v>174</v>
      </c>
      <c r="Q93" s="2">
        <v>174</v>
      </c>
      <c r="R93" s="2">
        <v>174</v>
      </c>
      <c r="S93" s="2">
        <v>59</v>
      </c>
      <c r="T93" s="2">
        <v>5.5555555555555358E-2</v>
      </c>
      <c r="U93" s="2">
        <v>58</v>
      </c>
      <c r="V93" s="2">
        <v>5.5555555555555802E-2</v>
      </c>
      <c r="W93" s="2">
        <v>0</v>
      </c>
      <c r="X93" s="2" t="e">
        <v>#DIV/0!</v>
      </c>
      <c r="Y93" s="2">
        <v>5</v>
      </c>
      <c r="Z93" s="2">
        <v>3</v>
      </c>
      <c r="AA93" s="2">
        <v>7</v>
      </c>
      <c r="AB93" s="2">
        <v>3</v>
      </c>
      <c r="AC93" s="2">
        <v>8</v>
      </c>
      <c r="AD93" s="2">
        <v>3</v>
      </c>
      <c r="AG93" s="2">
        <v>4</v>
      </c>
      <c r="AH93" s="2">
        <v>4</v>
      </c>
      <c r="AI93" s="2">
        <v>3</v>
      </c>
      <c r="AJ93" s="2">
        <v>3</v>
      </c>
      <c r="AK93" s="2">
        <v>3</v>
      </c>
      <c r="AL93" s="2">
        <v>3</v>
      </c>
      <c r="AM93" s="382">
        <v>993.33333333333337</v>
      </c>
      <c r="AN93" s="2">
        <v>946</v>
      </c>
      <c r="AO93" s="2">
        <v>47.333333333333371</v>
      </c>
      <c r="AP93" s="2">
        <v>174.00093000000001</v>
      </c>
      <c r="AQ93" s="65">
        <v>3</v>
      </c>
      <c r="AR93" s="65">
        <v>3</v>
      </c>
      <c r="AS93" s="65">
        <v>3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3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1</v>
      </c>
      <c r="BT93" s="65">
        <v>1</v>
      </c>
      <c r="BU93" s="65">
        <v>1</v>
      </c>
      <c r="BV93" s="65">
        <v>1</v>
      </c>
      <c r="BW93" s="65">
        <v>2</v>
      </c>
      <c r="BX93" s="65">
        <v>2</v>
      </c>
      <c r="BY93" s="65">
        <v>1</v>
      </c>
      <c r="BZ93" s="65">
        <v>1</v>
      </c>
      <c r="CA93" s="65">
        <v>0</v>
      </c>
      <c r="CB93" s="65">
        <v>2</v>
      </c>
      <c r="CC93" s="65">
        <v>2</v>
      </c>
      <c r="CD93" s="65">
        <v>2</v>
      </c>
      <c r="CE93" s="65">
        <v>0</v>
      </c>
      <c r="CF93" s="65">
        <v>0</v>
      </c>
      <c r="CG93" s="65">
        <v>1</v>
      </c>
      <c r="CH93" s="65">
        <v>3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9</v>
      </c>
      <c r="CT93" s="65">
        <v>11</v>
      </c>
      <c r="CU93" s="65">
        <v>12</v>
      </c>
      <c r="CV93" s="65">
        <v>8</v>
      </c>
      <c r="CW93" s="65">
        <v>8</v>
      </c>
      <c r="CX93" s="65">
        <v>10</v>
      </c>
      <c r="CY93" s="65">
        <v>9</v>
      </c>
      <c r="CZ93" s="65">
        <v>8</v>
      </c>
      <c r="DA93" s="65">
        <v>12</v>
      </c>
      <c r="DB93" s="65">
        <v>13</v>
      </c>
      <c r="DC93" s="65">
        <v>7</v>
      </c>
      <c r="DD93" s="65">
        <v>7</v>
      </c>
      <c r="DE93" s="65">
        <v>10</v>
      </c>
      <c r="DF93" s="65">
        <v>13</v>
      </c>
      <c r="DG93" s="65">
        <v>10</v>
      </c>
      <c r="DH93" s="65">
        <v>9</v>
      </c>
      <c r="DI93" s="65">
        <v>6</v>
      </c>
      <c r="DJ93" s="65">
        <v>12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382" t="s">
        <v>349</v>
      </c>
      <c r="DU93" s="382" t="s">
        <v>332</v>
      </c>
      <c r="DV93" s="382">
        <v>3</v>
      </c>
      <c r="DW93" s="2" t="s">
        <v>1</v>
      </c>
      <c r="DX93" s="2">
        <v>3</v>
      </c>
      <c r="DY93" s="382">
        <v>3</v>
      </c>
      <c r="DZ93" s="382">
        <v>4</v>
      </c>
      <c r="EA93" s="382">
        <v>3</v>
      </c>
      <c r="EB93" s="382">
        <v>3</v>
      </c>
      <c r="EC93" s="382">
        <v>3</v>
      </c>
      <c r="ED93" s="382">
        <v>4</v>
      </c>
      <c r="EE93" s="382">
        <v>2</v>
      </c>
      <c r="EF93" s="382">
        <v>3</v>
      </c>
      <c r="EG93" s="382">
        <v>3</v>
      </c>
      <c r="EH93" s="382">
        <v>5</v>
      </c>
      <c r="EI93" s="382">
        <v>2</v>
      </c>
      <c r="EJ93" s="382">
        <v>3</v>
      </c>
      <c r="EK93" s="382">
        <v>4</v>
      </c>
      <c r="EL93" s="382">
        <v>4</v>
      </c>
      <c r="EM93" s="382">
        <v>4</v>
      </c>
      <c r="EN93" s="382">
        <v>3</v>
      </c>
      <c r="EO93" s="382">
        <v>2</v>
      </c>
      <c r="EP93" s="382">
        <v>4</v>
      </c>
      <c r="EQ93" s="382">
        <v>3</v>
      </c>
      <c r="ER93" s="382">
        <v>4</v>
      </c>
      <c r="ES93" s="382">
        <v>4</v>
      </c>
      <c r="ET93" s="382">
        <v>2</v>
      </c>
      <c r="EU93" s="382">
        <v>3</v>
      </c>
      <c r="EV93" s="382">
        <v>3</v>
      </c>
      <c r="EW93" s="382">
        <v>2</v>
      </c>
      <c r="EX93" s="382">
        <v>3</v>
      </c>
      <c r="EY93" s="382">
        <v>4</v>
      </c>
      <c r="EZ93" s="382">
        <v>4</v>
      </c>
      <c r="FA93" s="382">
        <v>2</v>
      </c>
      <c r="FB93" s="382">
        <v>2</v>
      </c>
      <c r="FC93" s="382">
        <v>3</v>
      </c>
      <c r="FD93" s="382">
        <v>5</v>
      </c>
      <c r="FE93" s="382">
        <v>3</v>
      </c>
      <c r="FF93" s="382">
        <v>4</v>
      </c>
      <c r="FG93" s="382">
        <v>2</v>
      </c>
      <c r="FH93" s="382">
        <v>5</v>
      </c>
      <c r="FI93" s="382">
        <v>3</v>
      </c>
      <c r="FJ93" s="382">
        <v>3</v>
      </c>
      <c r="FK93" s="382">
        <v>5</v>
      </c>
      <c r="FL93" s="382">
        <v>3</v>
      </c>
      <c r="FM93" s="382">
        <v>2</v>
      </c>
      <c r="FN93" s="382">
        <v>3</v>
      </c>
      <c r="FO93" s="382">
        <v>5</v>
      </c>
      <c r="FP93" s="382">
        <v>2</v>
      </c>
      <c r="FQ93" s="382">
        <v>5</v>
      </c>
      <c r="FR93" s="382">
        <v>4</v>
      </c>
      <c r="FS93" s="382">
        <v>3</v>
      </c>
      <c r="FT93" s="382">
        <v>2</v>
      </c>
      <c r="FU93" s="382">
        <v>3</v>
      </c>
      <c r="FV93" s="382">
        <v>4</v>
      </c>
      <c r="FW93" s="382">
        <v>3</v>
      </c>
      <c r="FX93" s="382">
        <v>2</v>
      </c>
      <c r="FY93" s="382">
        <v>2</v>
      </c>
      <c r="FZ93" s="382">
        <v>3</v>
      </c>
      <c r="GJ93" s="382"/>
      <c r="GK93" s="382"/>
      <c r="GL93" s="382"/>
    </row>
    <row r="94" spans="1:200" s="2" customFormat="1" x14ac:dyDescent="0.35">
      <c r="A94" s="2" t="s">
        <v>691</v>
      </c>
      <c r="B94" s="2" t="s">
        <v>400</v>
      </c>
      <c r="C94" s="2" t="s">
        <v>691</v>
      </c>
      <c r="D94" s="2">
        <v>17</v>
      </c>
      <c r="E94" s="2">
        <v>0</v>
      </c>
      <c r="F94" s="2">
        <v>9</v>
      </c>
      <c r="G94" s="2">
        <v>0</v>
      </c>
      <c r="H94" s="2">
        <v>17</v>
      </c>
      <c r="I94" s="2">
        <v>9</v>
      </c>
      <c r="J94" s="2">
        <v>56</v>
      </c>
      <c r="K94" s="2">
        <v>60</v>
      </c>
      <c r="L94" s="2">
        <v>59</v>
      </c>
      <c r="M94" s="2">
        <v>0</v>
      </c>
      <c r="N94" s="2">
        <v>0</v>
      </c>
      <c r="O94" s="2">
        <v>116</v>
      </c>
      <c r="P94" s="2">
        <v>175</v>
      </c>
      <c r="Q94" s="2">
        <v>175</v>
      </c>
      <c r="R94" s="2">
        <v>175</v>
      </c>
      <c r="S94" s="2">
        <v>56</v>
      </c>
      <c r="T94" s="2">
        <v>-0.22222222222222232</v>
      </c>
      <c r="U94" s="2">
        <v>60</v>
      </c>
      <c r="V94" s="2">
        <v>5.5555555555555802E-2</v>
      </c>
      <c r="W94" s="2">
        <v>0</v>
      </c>
      <c r="X94" s="2" t="e">
        <v>#DIV/0!</v>
      </c>
      <c r="Y94" s="2">
        <v>8</v>
      </c>
      <c r="Z94" s="2">
        <v>3</v>
      </c>
      <c r="AA94" s="2">
        <v>4</v>
      </c>
      <c r="AB94" s="2">
        <v>3</v>
      </c>
      <c r="AC94" s="2">
        <v>5</v>
      </c>
      <c r="AD94" s="2">
        <v>3</v>
      </c>
      <c r="AG94" s="2">
        <v>2</v>
      </c>
      <c r="AH94" s="2">
        <v>3</v>
      </c>
      <c r="AI94" s="2">
        <v>4</v>
      </c>
      <c r="AJ94" s="2">
        <v>4</v>
      </c>
      <c r="AK94" s="2">
        <v>4</v>
      </c>
      <c r="AL94" s="2">
        <v>4</v>
      </c>
      <c r="AM94" s="382">
        <v>990.33333333333337</v>
      </c>
      <c r="AN94" s="2">
        <v>965</v>
      </c>
      <c r="AO94" s="2">
        <v>25.333333333333371</v>
      </c>
      <c r="AP94" s="2">
        <v>175.00094000000001</v>
      </c>
      <c r="AQ94" s="65">
        <v>3</v>
      </c>
      <c r="AR94" s="65">
        <v>3</v>
      </c>
      <c r="AS94" s="65">
        <v>3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3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2</v>
      </c>
      <c r="BU94" s="65">
        <v>0</v>
      </c>
      <c r="BV94" s="65">
        <v>2</v>
      </c>
      <c r="BW94" s="65">
        <v>2</v>
      </c>
      <c r="BX94" s="65">
        <v>0</v>
      </c>
      <c r="BY94" s="65">
        <v>0</v>
      </c>
      <c r="BZ94" s="65">
        <v>0</v>
      </c>
      <c r="CA94" s="65">
        <v>1</v>
      </c>
      <c r="CB94" s="65">
        <v>1</v>
      </c>
      <c r="CC94" s="65">
        <v>0</v>
      </c>
      <c r="CD94" s="65">
        <v>2</v>
      </c>
      <c r="CE94" s="65">
        <v>1</v>
      </c>
      <c r="CF94" s="65">
        <v>1</v>
      </c>
      <c r="CG94" s="65">
        <v>3</v>
      </c>
      <c r="CH94" s="65">
        <v>1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12</v>
      </c>
      <c r="CT94" s="65">
        <v>13</v>
      </c>
      <c r="CU94" s="65">
        <v>11</v>
      </c>
      <c r="CV94" s="65">
        <v>9</v>
      </c>
      <c r="CW94" s="65">
        <v>7</v>
      </c>
      <c r="CX94" s="65">
        <v>10</v>
      </c>
      <c r="CY94" s="65">
        <v>9</v>
      </c>
      <c r="CZ94" s="65">
        <v>9</v>
      </c>
      <c r="DA94" s="65">
        <v>14</v>
      </c>
      <c r="DB94" s="65">
        <v>11</v>
      </c>
      <c r="DC94" s="65">
        <v>9</v>
      </c>
      <c r="DD94" s="65">
        <v>9</v>
      </c>
      <c r="DE94" s="65">
        <v>11</v>
      </c>
      <c r="DF94" s="65">
        <v>11</v>
      </c>
      <c r="DG94" s="65">
        <v>8</v>
      </c>
      <c r="DH94" s="65">
        <v>6</v>
      </c>
      <c r="DI94" s="65">
        <v>8</v>
      </c>
      <c r="DJ94" s="65">
        <v>8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382" t="s">
        <v>350</v>
      </c>
      <c r="DU94" s="382" t="s">
        <v>332</v>
      </c>
      <c r="DV94" s="382">
        <v>4</v>
      </c>
      <c r="DW94" s="2" t="s">
        <v>1</v>
      </c>
      <c r="DX94" s="2">
        <v>4</v>
      </c>
      <c r="DY94" s="382">
        <v>4</v>
      </c>
      <c r="DZ94" s="382">
        <v>5</v>
      </c>
      <c r="EA94" s="382">
        <v>3</v>
      </c>
      <c r="EB94" s="382">
        <v>3</v>
      </c>
      <c r="EC94" s="382">
        <v>2</v>
      </c>
      <c r="ED94" s="382">
        <v>3</v>
      </c>
      <c r="EE94" s="382">
        <v>3</v>
      </c>
      <c r="EF94" s="382">
        <v>3</v>
      </c>
      <c r="EG94" s="382">
        <v>5</v>
      </c>
      <c r="EH94" s="382">
        <v>3</v>
      </c>
      <c r="EI94" s="382">
        <v>2</v>
      </c>
      <c r="EJ94" s="382">
        <v>3</v>
      </c>
      <c r="EK94" s="382">
        <v>3</v>
      </c>
      <c r="EL94" s="382">
        <v>4</v>
      </c>
      <c r="EM94" s="382">
        <v>2</v>
      </c>
      <c r="EN94" s="382">
        <v>2</v>
      </c>
      <c r="EO94" s="382">
        <v>3</v>
      </c>
      <c r="EP94" s="382">
        <v>3</v>
      </c>
      <c r="EQ94" s="382">
        <v>4</v>
      </c>
      <c r="ER94" s="382">
        <v>4</v>
      </c>
      <c r="ES94" s="382">
        <v>3</v>
      </c>
      <c r="ET94" s="382">
        <v>3</v>
      </c>
      <c r="EU94" s="382">
        <v>2</v>
      </c>
      <c r="EV94" s="382">
        <v>4</v>
      </c>
      <c r="EW94" s="382">
        <v>3</v>
      </c>
      <c r="EX94" s="382">
        <v>3</v>
      </c>
      <c r="EY94" s="382">
        <v>4</v>
      </c>
      <c r="EZ94" s="382">
        <v>4</v>
      </c>
      <c r="FA94" s="382">
        <v>4</v>
      </c>
      <c r="FB94" s="382">
        <v>3</v>
      </c>
      <c r="FC94" s="382">
        <v>5</v>
      </c>
      <c r="FD94" s="382">
        <v>4</v>
      </c>
      <c r="FE94" s="382">
        <v>3</v>
      </c>
      <c r="FF94" s="382">
        <v>2</v>
      </c>
      <c r="FG94" s="382">
        <v>3</v>
      </c>
      <c r="FH94" s="382">
        <v>2</v>
      </c>
      <c r="FI94" s="382">
        <v>4</v>
      </c>
      <c r="FJ94" s="382">
        <v>4</v>
      </c>
      <c r="FK94" s="382">
        <v>5</v>
      </c>
      <c r="FL94" s="382">
        <v>3</v>
      </c>
      <c r="FM94" s="382">
        <v>3</v>
      </c>
      <c r="FN94" s="382">
        <v>3</v>
      </c>
      <c r="FO94" s="382">
        <v>3</v>
      </c>
      <c r="FP94" s="382">
        <v>3</v>
      </c>
      <c r="FQ94" s="382">
        <v>5</v>
      </c>
      <c r="FR94" s="382">
        <v>4</v>
      </c>
      <c r="FS94" s="382">
        <v>3</v>
      </c>
      <c r="FT94" s="382">
        <v>3</v>
      </c>
      <c r="FU94" s="382">
        <v>3</v>
      </c>
      <c r="FV94" s="382">
        <v>3</v>
      </c>
      <c r="FW94" s="382">
        <v>3</v>
      </c>
      <c r="FX94" s="382">
        <v>2</v>
      </c>
      <c r="FY94" s="382">
        <v>2</v>
      </c>
      <c r="FZ94" s="382">
        <v>3</v>
      </c>
      <c r="GJ94" s="382"/>
      <c r="GK94" s="382"/>
      <c r="GL94" s="382"/>
    </row>
    <row r="95" spans="1:200" s="2" customFormat="1" x14ac:dyDescent="0.35">
      <c r="A95" s="2" t="s">
        <v>692</v>
      </c>
      <c r="B95" s="2" t="s">
        <v>373</v>
      </c>
      <c r="C95" s="2" t="s">
        <v>692</v>
      </c>
      <c r="D95" s="2">
        <v>18</v>
      </c>
      <c r="E95" s="2">
        <v>0</v>
      </c>
      <c r="F95" s="2">
        <v>9</v>
      </c>
      <c r="G95" s="2">
        <v>3</v>
      </c>
      <c r="H95" s="2">
        <v>18</v>
      </c>
      <c r="I95" s="2">
        <v>12</v>
      </c>
      <c r="J95" s="2">
        <v>65</v>
      </c>
      <c r="K95" s="2">
        <v>57</v>
      </c>
      <c r="L95" s="2">
        <v>60</v>
      </c>
      <c r="M95" s="2">
        <v>0</v>
      </c>
      <c r="N95" s="2">
        <v>0</v>
      </c>
      <c r="O95" s="2">
        <v>122</v>
      </c>
      <c r="P95" s="2">
        <v>182</v>
      </c>
      <c r="Q95" s="2">
        <v>182</v>
      </c>
      <c r="R95" s="2">
        <v>182</v>
      </c>
      <c r="S95" s="2">
        <v>65</v>
      </c>
      <c r="T95" s="2">
        <v>0.44444444444444464</v>
      </c>
      <c r="U95" s="2">
        <v>57</v>
      </c>
      <c r="V95" s="2">
        <v>-0.16666666666666696</v>
      </c>
      <c r="W95" s="2">
        <v>0</v>
      </c>
      <c r="X95" s="2" t="e">
        <v>#DIV/0!</v>
      </c>
      <c r="Y95" s="2">
        <v>4</v>
      </c>
      <c r="Z95" s="2">
        <v>4</v>
      </c>
      <c r="AA95" s="2">
        <v>8</v>
      </c>
      <c r="AB95" s="2">
        <v>4</v>
      </c>
      <c r="AC95" s="2">
        <v>6</v>
      </c>
      <c r="AD95" s="2">
        <v>4</v>
      </c>
      <c r="AG95" s="2">
        <v>19</v>
      </c>
      <c r="AH95" s="2">
        <v>6</v>
      </c>
      <c r="AI95" s="2">
        <v>5</v>
      </c>
      <c r="AJ95" s="2">
        <v>5</v>
      </c>
      <c r="AK95" s="2">
        <v>5</v>
      </c>
      <c r="AL95" s="2">
        <v>5</v>
      </c>
      <c r="AM95" s="382">
        <v>971</v>
      </c>
      <c r="AN95" s="2">
        <v>970</v>
      </c>
      <c r="AO95" s="2">
        <v>1</v>
      </c>
      <c r="AP95" s="2">
        <v>182.00094999999999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3</v>
      </c>
      <c r="BT95" s="65">
        <v>0</v>
      </c>
      <c r="BU95" s="65">
        <v>1</v>
      </c>
      <c r="BV95" s="65">
        <v>0</v>
      </c>
      <c r="BW95" s="65">
        <v>0</v>
      </c>
      <c r="BX95" s="65">
        <v>0</v>
      </c>
      <c r="BY95" s="65">
        <v>3</v>
      </c>
      <c r="BZ95" s="65">
        <v>0</v>
      </c>
      <c r="CA95" s="65">
        <v>2</v>
      </c>
      <c r="CB95" s="65">
        <v>1</v>
      </c>
      <c r="CC95" s="65">
        <v>2</v>
      </c>
      <c r="CD95" s="65">
        <v>1</v>
      </c>
      <c r="CE95" s="65">
        <v>0</v>
      </c>
      <c r="CF95" s="65">
        <v>2</v>
      </c>
      <c r="CG95" s="65">
        <v>1</v>
      </c>
      <c r="CH95" s="65">
        <v>1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12</v>
      </c>
      <c r="CT95" s="65">
        <v>9</v>
      </c>
      <c r="CU95" s="65">
        <v>14</v>
      </c>
      <c r="CV95" s="65">
        <v>11</v>
      </c>
      <c r="CW95" s="65">
        <v>9</v>
      </c>
      <c r="CX95" s="65">
        <v>12</v>
      </c>
      <c r="CY95" s="65">
        <v>9</v>
      </c>
      <c r="CZ95" s="65">
        <v>6</v>
      </c>
      <c r="DA95" s="65">
        <v>13</v>
      </c>
      <c r="DB95" s="65">
        <v>10</v>
      </c>
      <c r="DC95" s="65">
        <v>8</v>
      </c>
      <c r="DD95" s="65">
        <v>7</v>
      </c>
      <c r="DE95" s="65">
        <v>12</v>
      </c>
      <c r="DF95" s="65">
        <v>13</v>
      </c>
      <c r="DG95" s="65">
        <v>8</v>
      </c>
      <c r="DH95" s="65">
        <v>9</v>
      </c>
      <c r="DI95" s="65">
        <v>8</v>
      </c>
      <c r="DJ95" s="65">
        <v>12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382" t="s">
        <v>340</v>
      </c>
      <c r="DU95" s="382" t="s">
        <v>332</v>
      </c>
      <c r="DV95" s="382">
        <v>5</v>
      </c>
      <c r="DW95" s="2" t="s">
        <v>1</v>
      </c>
      <c r="DX95" s="2">
        <v>5</v>
      </c>
      <c r="DY95" s="382">
        <v>6</v>
      </c>
      <c r="DZ95" s="382">
        <v>3</v>
      </c>
      <c r="EA95" s="382">
        <v>5</v>
      </c>
      <c r="EB95" s="382">
        <v>6</v>
      </c>
      <c r="EC95" s="382">
        <v>3</v>
      </c>
      <c r="ED95" s="382">
        <v>4</v>
      </c>
      <c r="EE95" s="382">
        <v>3</v>
      </c>
      <c r="EF95" s="382">
        <v>2</v>
      </c>
      <c r="EG95" s="382">
        <v>4</v>
      </c>
      <c r="EH95" s="382">
        <v>4</v>
      </c>
      <c r="EI95" s="382">
        <v>3</v>
      </c>
      <c r="EJ95" s="382">
        <v>3</v>
      </c>
      <c r="EK95" s="382">
        <v>3</v>
      </c>
      <c r="EL95" s="382">
        <v>4</v>
      </c>
      <c r="EM95" s="382">
        <v>4</v>
      </c>
      <c r="EN95" s="382">
        <v>2</v>
      </c>
      <c r="EO95" s="382">
        <v>3</v>
      </c>
      <c r="EP95" s="382">
        <v>3</v>
      </c>
      <c r="EQ95" s="382">
        <v>2</v>
      </c>
      <c r="ER95" s="382">
        <v>3</v>
      </c>
      <c r="ES95" s="382">
        <v>5</v>
      </c>
      <c r="ET95" s="382">
        <v>3</v>
      </c>
      <c r="EU95" s="382">
        <v>3</v>
      </c>
      <c r="EV95" s="382">
        <v>4</v>
      </c>
      <c r="EW95" s="382">
        <v>3</v>
      </c>
      <c r="EX95" s="382">
        <v>2</v>
      </c>
      <c r="EY95" s="382">
        <v>4</v>
      </c>
      <c r="EZ95" s="382">
        <v>3</v>
      </c>
      <c r="FA95" s="382">
        <v>2</v>
      </c>
      <c r="FB95" s="382">
        <v>2</v>
      </c>
      <c r="FC95" s="382">
        <v>5</v>
      </c>
      <c r="FD95" s="382">
        <v>5</v>
      </c>
      <c r="FE95" s="382">
        <v>2</v>
      </c>
      <c r="FF95" s="382">
        <v>3</v>
      </c>
      <c r="FG95" s="382">
        <v>2</v>
      </c>
      <c r="FH95" s="382">
        <v>4</v>
      </c>
      <c r="FI95" s="382">
        <v>4</v>
      </c>
      <c r="FJ95" s="382">
        <v>3</v>
      </c>
      <c r="FK95" s="382">
        <v>4</v>
      </c>
      <c r="FL95" s="382">
        <v>2</v>
      </c>
      <c r="FM95" s="382">
        <v>3</v>
      </c>
      <c r="FN95" s="382">
        <v>4</v>
      </c>
      <c r="FO95" s="382">
        <v>3</v>
      </c>
      <c r="FP95" s="382">
        <v>2</v>
      </c>
      <c r="FQ95" s="382">
        <v>5</v>
      </c>
      <c r="FR95" s="382">
        <v>3</v>
      </c>
      <c r="FS95" s="382">
        <v>3</v>
      </c>
      <c r="FT95" s="382">
        <v>2</v>
      </c>
      <c r="FU95" s="382">
        <v>4</v>
      </c>
      <c r="FV95" s="382">
        <v>4</v>
      </c>
      <c r="FW95" s="382">
        <v>2</v>
      </c>
      <c r="FX95" s="382">
        <v>4</v>
      </c>
      <c r="FY95" s="382">
        <v>3</v>
      </c>
      <c r="FZ95" s="382">
        <v>5</v>
      </c>
      <c r="GJ95" s="382"/>
      <c r="GK95" s="382"/>
      <c r="GL95" s="382"/>
    </row>
    <row r="96" spans="1:200" s="2" customFormat="1" x14ac:dyDescent="0.35">
      <c r="A96" s="2" t="s">
        <v>693</v>
      </c>
      <c r="B96" s="2" t="s">
        <v>390</v>
      </c>
      <c r="C96" s="2" t="s">
        <v>693</v>
      </c>
      <c r="D96" s="2">
        <v>14</v>
      </c>
      <c r="E96" s="2">
        <v>1</v>
      </c>
      <c r="F96" s="2">
        <v>14</v>
      </c>
      <c r="G96" s="2">
        <v>2</v>
      </c>
      <c r="H96" s="2">
        <v>15</v>
      </c>
      <c r="I96" s="2">
        <v>16</v>
      </c>
      <c r="J96" s="2">
        <v>63</v>
      </c>
      <c r="K96" s="2">
        <v>59</v>
      </c>
      <c r="L96" s="2">
        <v>63</v>
      </c>
      <c r="M96" s="2">
        <v>0</v>
      </c>
      <c r="N96" s="2">
        <v>0</v>
      </c>
      <c r="O96" s="2">
        <v>122</v>
      </c>
      <c r="P96" s="2">
        <v>185</v>
      </c>
      <c r="Q96" s="2">
        <v>185</v>
      </c>
      <c r="R96" s="2">
        <v>185</v>
      </c>
      <c r="S96" s="2">
        <v>63</v>
      </c>
      <c r="T96" s="2">
        <v>0.22222222222222232</v>
      </c>
      <c r="U96" s="2">
        <v>59</v>
      </c>
      <c r="V96" s="2">
        <v>-0.22222222222222232</v>
      </c>
      <c r="W96" s="2">
        <v>0</v>
      </c>
      <c r="X96" s="2" t="e">
        <v>#DIV/0!</v>
      </c>
      <c r="Y96" s="2">
        <v>6</v>
      </c>
      <c r="Z96" s="2">
        <v>7</v>
      </c>
      <c r="AA96" s="2">
        <v>7</v>
      </c>
      <c r="AB96" s="2">
        <v>5</v>
      </c>
      <c r="AC96" s="2">
        <v>2</v>
      </c>
      <c r="AD96" s="2">
        <v>4</v>
      </c>
      <c r="AG96" s="2">
        <v>11</v>
      </c>
      <c r="AH96" s="2">
        <v>6</v>
      </c>
      <c r="AI96" s="2">
        <v>6</v>
      </c>
      <c r="AJ96" s="2">
        <v>6</v>
      </c>
      <c r="AK96" s="2">
        <v>6</v>
      </c>
      <c r="AL96" s="2">
        <v>6</v>
      </c>
      <c r="AM96" s="382">
        <v>962.66666666666663</v>
      </c>
      <c r="AN96" s="2">
        <v>960</v>
      </c>
      <c r="AO96" s="2">
        <v>2.6666666666666288</v>
      </c>
      <c r="AP96" s="2">
        <v>185.00095999999999</v>
      </c>
      <c r="AQ96" s="65">
        <v>3</v>
      </c>
      <c r="AR96" s="65">
        <v>3</v>
      </c>
      <c r="AS96" s="65">
        <v>3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1</v>
      </c>
      <c r="BW96" s="65">
        <v>0</v>
      </c>
      <c r="BX96" s="65">
        <v>2</v>
      </c>
      <c r="BY96" s="65">
        <v>2</v>
      </c>
      <c r="BZ96" s="65">
        <v>0</v>
      </c>
      <c r="CA96" s="65">
        <v>2</v>
      </c>
      <c r="CB96" s="65">
        <v>1</v>
      </c>
      <c r="CC96" s="65">
        <v>1</v>
      </c>
      <c r="CD96" s="65">
        <v>1</v>
      </c>
      <c r="CE96" s="65">
        <v>0</v>
      </c>
      <c r="CF96" s="65">
        <v>0</v>
      </c>
      <c r="CG96" s="65">
        <v>2</v>
      </c>
      <c r="CH96" s="65">
        <v>3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12</v>
      </c>
      <c r="CT96" s="65">
        <v>12</v>
      </c>
      <c r="CU96" s="65">
        <v>14</v>
      </c>
      <c r="CV96" s="65">
        <v>10</v>
      </c>
      <c r="CW96" s="65">
        <v>8</v>
      </c>
      <c r="CX96" s="65">
        <v>12</v>
      </c>
      <c r="CY96" s="65">
        <v>7</v>
      </c>
      <c r="CZ96" s="65">
        <v>7</v>
      </c>
      <c r="DA96" s="65">
        <v>14</v>
      </c>
      <c r="DB96" s="65">
        <v>10</v>
      </c>
      <c r="DC96" s="65">
        <v>10</v>
      </c>
      <c r="DD96" s="65">
        <v>7</v>
      </c>
      <c r="DE96" s="65">
        <v>13</v>
      </c>
      <c r="DF96" s="65">
        <v>15</v>
      </c>
      <c r="DG96" s="65">
        <v>10</v>
      </c>
      <c r="DH96" s="65">
        <v>8</v>
      </c>
      <c r="DI96" s="65">
        <v>6</v>
      </c>
      <c r="DJ96" s="65">
        <v>10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382" t="s">
        <v>0</v>
      </c>
      <c r="DU96" s="382" t="s">
        <v>332</v>
      </c>
      <c r="DV96" s="382">
        <v>6</v>
      </c>
      <c r="DW96" s="2" t="s">
        <v>1</v>
      </c>
      <c r="DX96" s="2">
        <v>6</v>
      </c>
      <c r="DY96" s="382">
        <v>5</v>
      </c>
      <c r="DZ96" s="382">
        <v>4</v>
      </c>
      <c r="EA96" s="382">
        <v>5</v>
      </c>
      <c r="EB96" s="382">
        <v>4</v>
      </c>
      <c r="EC96" s="382">
        <v>3</v>
      </c>
      <c r="ED96" s="382">
        <v>4</v>
      </c>
      <c r="EE96" s="382">
        <v>2</v>
      </c>
      <c r="EF96" s="382">
        <v>3</v>
      </c>
      <c r="EG96" s="382">
        <v>5</v>
      </c>
      <c r="EH96" s="382">
        <v>3</v>
      </c>
      <c r="EI96" s="382">
        <v>2</v>
      </c>
      <c r="EJ96" s="382">
        <v>1</v>
      </c>
      <c r="EK96" s="382">
        <v>5</v>
      </c>
      <c r="EL96" s="382">
        <v>6</v>
      </c>
      <c r="EM96" s="382">
        <v>3</v>
      </c>
      <c r="EN96" s="382">
        <v>2</v>
      </c>
      <c r="EO96" s="382">
        <v>2</v>
      </c>
      <c r="EP96" s="382">
        <v>4</v>
      </c>
      <c r="EQ96" s="382">
        <v>3</v>
      </c>
      <c r="ER96" s="382">
        <v>4</v>
      </c>
      <c r="ES96" s="382">
        <v>5</v>
      </c>
      <c r="ET96" s="382">
        <v>3</v>
      </c>
      <c r="EU96" s="382">
        <v>2</v>
      </c>
      <c r="EV96" s="382">
        <v>4</v>
      </c>
      <c r="EW96" s="382">
        <v>2</v>
      </c>
      <c r="EX96" s="382">
        <v>2</v>
      </c>
      <c r="EY96" s="382">
        <v>5</v>
      </c>
      <c r="EZ96" s="382">
        <v>3</v>
      </c>
      <c r="FA96" s="382">
        <v>4</v>
      </c>
      <c r="FB96" s="382">
        <v>3</v>
      </c>
      <c r="FC96" s="382">
        <v>3</v>
      </c>
      <c r="FD96" s="382">
        <v>5</v>
      </c>
      <c r="FE96" s="382">
        <v>4</v>
      </c>
      <c r="FF96" s="382">
        <v>2</v>
      </c>
      <c r="FG96" s="382">
        <v>2</v>
      </c>
      <c r="FH96" s="382">
        <v>3</v>
      </c>
      <c r="FI96" s="382">
        <v>4</v>
      </c>
      <c r="FJ96" s="382">
        <v>4</v>
      </c>
      <c r="FK96" s="382">
        <v>4</v>
      </c>
      <c r="FL96" s="382">
        <v>3</v>
      </c>
      <c r="FM96" s="382">
        <v>3</v>
      </c>
      <c r="FN96" s="382">
        <v>4</v>
      </c>
      <c r="FO96" s="382">
        <v>3</v>
      </c>
      <c r="FP96" s="382">
        <v>2</v>
      </c>
      <c r="FQ96" s="382">
        <v>4</v>
      </c>
      <c r="FR96" s="382">
        <v>4</v>
      </c>
      <c r="FS96" s="382">
        <v>4</v>
      </c>
      <c r="FT96" s="382">
        <v>3</v>
      </c>
      <c r="FU96" s="382">
        <v>5</v>
      </c>
      <c r="FV96" s="382">
        <v>4</v>
      </c>
      <c r="FW96" s="382">
        <v>3</v>
      </c>
      <c r="FX96" s="382">
        <v>4</v>
      </c>
      <c r="FY96" s="382">
        <v>2</v>
      </c>
      <c r="FZ96" s="382">
        <v>3</v>
      </c>
      <c r="GJ96" s="382"/>
      <c r="GK96" s="382"/>
      <c r="GL96" s="382"/>
    </row>
    <row r="97" spans="1:200" s="2" customFormat="1" x14ac:dyDescent="0.35">
      <c r="A97" s="2" t="s">
        <v>694</v>
      </c>
      <c r="B97" s="2" t="s">
        <v>370</v>
      </c>
      <c r="C97" s="2" t="s">
        <v>694</v>
      </c>
      <c r="D97" s="2">
        <v>13</v>
      </c>
      <c r="E97" s="2">
        <v>0</v>
      </c>
      <c r="F97" s="2">
        <v>16</v>
      </c>
      <c r="G97" s="2">
        <v>1</v>
      </c>
      <c r="H97" s="2">
        <v>13</v>
      </c>
      <c r="I97" s="2">
        <v>17</v>
      </c>
      <c r="J97" s="2">
        <v>63</v>
      </c>
      <c r="K97" s="2">
        <v>64</v>
      </c>
      <c r="L97" s="2">
        <v>61</v>
      </c>
      <c r="M97" s="2">
        <v>0</v>
      </c>
      <c r="N97" s="2">
        <v>0</v>
      </c>
      <c r="O97" s="2">
        <v>127</v>
      </c>
      <c r="P97" s="2">
        <v>188</v>
      </c>
      <c r="Q97" s="2">
        <v>188</v>
      </c>
      <c r="R97" s="2">
        <v>188</v>
      </c>
      <c r="S97" s="2">
        <v>63</v>
      </c>
      <c r="T97" s="2">
        <v>-5.5555555555555358E-2</v>
      </c>
      <c r="U97" s="2">
        <v>64</v>
      </c>
      <c r="V97" s="2">
        <v>0.16666666666666652</v>
      </c>
      <c r="W97" s="2">
        <v>0</v>
      </c>
      <c r="X97" s="2" t="e">
        <v>#DIV/0!</v>
      </c>
      <c r="Y97" s="2">
        <v>4</v>
      </c>
      <c r="Z97" s="2">
        <v>6</v>
      </c>
      <c r="AA97" s="2">
        <v>4</v>
      </c>
      <c r="AB97" s="2">
        <v>6</v>
      </c>
      <c r="AC97" s="2">
        <v>5</v>
      </c>
      <c r="AD97" s="2">
        <v>5</v>
      </c>
      <c r="AG97" s="2">
        <v>11</v>
      </c>
      <c r="AH97" s="2">
        <v>14</v>
      </c>
      <c r="AI97" s="2">
        <v>7</v>
      </c>
      <c r="AJ97" s="2">
        <v>7</v>
      </c>
      <c r="AK97" s="2">
        <v>7</v>
      </c>
      <c r="AL97" s="2">
        <v>7</v>
      </c>
      <c r="AM97" s="382">
        <v>953.66666666666663</v>
      </c>
      <c r="AN97" s="2">
        <v>965</v>
      </c>
      <c r="AO97" s="2">
        <v>-11.333333333333371</v>
      </c>
      <c r="AP97" s="2">
        <v>188.00097</v>
      </c>
      <c r="AQ97" s="65">
        <v>3</v>
      </c>
      <c r="AR97" s="65">
        <v>3</v>
      </c>
      <c r="AS97" s="65">
        <v>3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0</v>
      </c>
      <c r="BV97" s="65">
        <v>2</v>
      </c>
      <c r="BW97" s="65">
        <v>1</v>
      </c>
      <c r="BX97" s="65">
        <v>0</v>
      </c>
      <c r="BY97" s="65">
        <v>3</v>
      </c>
      <c r="BZ97" s="65">
        <v>0</v>
      </c>
      <c r="CA97" s="65">
        <v>1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  <c r="CG97" s="65">
        <v>2</v>
      </c>
      <c r="CH97" s="65">
        <v>2</v>
      </c>
      <c r="CI97" s="65">
        <v>2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14</v>
      </c>
      <c r="CU97" s="65">
        <v>13</v>
      </c>
      <c r="CV97" s="65">
        <v>9</v>
      </c>
      <c r="CW97" s="65">
        <v>8</v>
      </c>
      <c r="CX97" s="65">
        <v>12</v>
      </c>
      <c r="CY97" s="65">
        <v>11</v>
      </c>
      <c r="CZ97" s="65">
        <v>6</v>
      </c>
      <c r="DA97" s="65">
        <v>14</v>
      </c>
      <c r="DB97" s="65">
        <v>13</v>
      </c>
      <c r="DC97" s="65">
        <v>9</v>
      </c>
      <c r="DD97" s="65">
        <v>9</v>
      </c>
      <c r="DE97" s="65">
        <v>13</v>
      </c>
      <c r="DF97" s="65">
        <v>12</v>
      </c>
      <c r="DG97" s="65">
        <v>11</v>
      </c>
      <c r="DH97" s="65">
        <v>8</v>
      </c>
      <c r="DI97" s="65">
        <v>7</v>
      </c>
      <c r="DJ97" s="65">
        <v>9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382" t="s">
        <v>339</v>
      </c>
      <c r="DU97" s="382" t="s">
        <v>332</v>
      </c>
      <c r="DV97" s="382">
        <v>7</v>
      </c>
      <c r="DW97" s="2" t="s">
        <v>1</v>
      </c>
      <c r="DX97" s="2">
        <v>7</v>
      </c>
      <c r="DY97" s="382">
        <v>3</v>
      </c>
      <c r="DZ97" s="382">
        <v>4</v>
      </c>
      <c r="EA97" s="382">
        <v>4</v>
      </c>
      <c r="EB97" s="382">
        <v>3</v>
      </c>
      <c r="EC97" s="382">
        <v>2</v>
      </c>
      <c r="ED97" s="382">
        <v>5</v>
      </c>
      <c r="EE97" s="382">
        <v>4</v>
      </c>
      <c r="EF97" s="382">
        <v>2</v>
      </c>
      <c r="EG97" s="382">
        <v>5</v>
      </c>
      <c r="EH97" s="382">
        <v>5</v>
      </c>
      <c r="EI97" s="382">
        <v>3</v>
      </c>
      <c r="EJ97" s="382">
        <v>3</v>
      </c>
      <c r="EK97" s="382">
        <v>4</v>
      </c>
      <c r="EL97" s="382">
        <v>4</v>
      </c>
      <c r="EM97" s="382">
        <v>4</v>
      </c>
      <c r="EN97" s="382">
        <v>4</v>
      </c>
      <c r="EO97" s="382">
        <v>2</v>
      </c>
      <c r="EP97" s="382">
        <v>2</v>
      </c>
      <c r="EQ97" s="382">
        <v>4</v>
      </c>
      <c r="ER97" s="382">
        <v>5</v>
      </c>
      <c r="ES97" s="382">
        <v>4</v>
      </c>
      <c r="ET97" s="382">
        <v>3</v>
      </c>
      <c r="EU97" s="382">
        <v>2</v>
      </c>
      <c r="EV97" s="382">
        <v>3</v>
      </c>
      <c r="EW97" s="382">
        <v>3</v>
      </c>
      <c r="EX97" s="382">
        <v>2</v>
      </c>
      <c r="EY97" s="382">
        <v>5</v>
      </c>
      <c r="EZ97" s="382">
        <v>5</v>
      </c>
      <c r="FA97" s="382">
        <v>3</v>
      </c>
      <c r="FB97" s="382">
        <v>3</v>
      </c>
      <c r="FC97" s="382">
        <v>4</v>
      </c>
      <c r="FD97" s="382">
        <v>4</v>
      </c>
      <c r="FE97" s="382">
        <v>4</v>
      </c>
      <c r="FF97" s="382">
        <v>2</v>
      </c>
      <c r="FG97" s="382">
        <v>3</v>
      </c>
      <c r="FH97" s="382">
        <v>5</v>
      </c>
      <c r="FI97" s="382">
        <v>3</v>
      </c>
      <c r="FJ97" s="382">
        <v>5</v>
      </c>
      <c r="FK97" s="382">
        <v>5</v>
      </c>
      <c r="FL97" s="382">
        <v>3</v>
      </c>
      <c r="FM97" s="382">
        <v>4</v>
      </c>
      <c r="FN97" s="382">
        <v>4</v>
      </c>
      <c r="FO97" s="382">
        <v>4</v>
      </c>
      <c r="FP97" s="382">
        <v>2</v>
      </c>
      <c r="FQ97" s="382">
        <v>4</v>
      </c>
      <c r="FR97" s="382">
        <v>3</v>
      </c>
      <c r="FS97" s="382">
        <v>3</v>
      </c>
      <c r="FT97" s="382">
        <v>3</v>
      </c>
      <c r="FU97" s="382">
        <v>5</v>
      </c>
      <c r="FV97" s="382">
        <v>4</v>
      </c>
      <c r="FW97" s="382">
        <v>3</v>
      </c>
      <c r="FX97" s="382">
        <v>2</v>
      </c>
      <c r="FY97" s="382">
        <v>2</v>
      </c>
      <c r="FZ97" s="382">
        <v>2</v>
      </c>
      <c r="GE97" s="382"/>
      <c r="GF97" s="382"/>
      <c r="GG97" s="382"/>
      <c r="GH97" s="382"/>
      <c r="GI97" s="382"/>
      <c r="GJ97" s="382"/>
      <c r="GK97" s="382"/>
      <c r="GL97" s="382"/>
    </row>
    <row r="98" spans="1:200" x14ac:dyDescent="0.35">
      <c r="A98" s="2" t="s">
        <v>695</v>
      </c>
      <c r="B98" s="2" t="s">
        <v>369</v>
      </c>
      <c r="C98" s="2" t="s">
        <v>695</v>
      </c>
      <c r="D98" s="2">
        <v>6</v>
      </c>
      <c r="E98" s="2">
        <v>0</v>
      </c>
      <c r="F98" s="2">
        <v>10</v>
      </c>
      <c r="G98" s="2">
        <v>1</v>
      </c>
      <c r="H98" s="2">
        <v>6</v>
      </c>
      <c r="I98" s="2">
        <v>11</v>
      </c>
      <c r="J98" s="2">
        <v>63</v>
      </c>
      <c r="K98" s="2">
        <v>62</v>
      </c>
      <c r="L98" s="2">
        <v>64</v>
      </c>
      <c r="M98" s="2">
        <v>0</v>
      </c>
      <c r="N98" s="2">
        <v>0</v>
      </c>
      <c r="O98" s="2">
        <v>125</v>
      </c>
      <c r="P98" s="2">
        <v>189</v>
      </c>
      <c r="Q98" s="2">
        <v>189</v>
      </c>
      <c r="R98" s="2">
        <v>189</v>
      </c>
      <c r="S98" s="2">
        <v>63</v>
      </c>
      <c r="T98" s="2">
        <v>5.5555555555555358E-2</v>
      </c>
      <c r="U98" s="2">
        <v>62</v>
      </c>
      <c r="V98" s="2">
        <v>-0.11111111111111072</v>
      </c>
      <c r="W98" s="2">
        <v>0</v>
      </c>
      <c r="X98" s="2" t="e">
        <v>#DIV/0!</v>
      </c>
      <c r="Y98" s="2">
        <v>1</v>
      </c>
      <c r="Z98" s="2">
        <v>3</v>
      </c>
      <c r="AA98" s="2">
        <v>3</v>
      </c>
      <c r="AB98" s="2">
        <v>4</v>
      </c>
      <c r="AC98" s="2">
        <v>2</v>
      </c>
      <c r="AD98" s="2">
        <v>4</v>
      </c>
      <c r="AG98" s="2">
        <v>11</v>
      </c>
      <c r="AH98" s="2">
        <v>10</v>
      </c>
      <c r="AI98" s="2">
        <v>8</v>
      </c>
      <c r="AJ98" s="2">
        <v>8</v>
      </c>
      <c r="AK98" s="2">
        <v>8</v>
      </c>
      <c r="AL98" s="2">
        <v>8</v>
      </c>
      <c r="AM98" s="382">
        <v>951</v>
      </c>
      <c r="AN98" s="2">
        <v>920</v>
      </c>
      <c r="AO98" s="2">
        <v>31</v>
      </c>
      <c r="AP98" s="2">
        <v>189.00098</v>
      </c>
      <c r="AQ98" s="65">
        <v>3</v>
      </c>
      <c r="AR98" s="65">
        <v>3</v>
      </c>
      <c r="AS98" s="65">
        <v>3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1</v>
      </c>
      <c r="BU98" s="65">
        <v>0</v>
      </c>
      <c r="BV98" s="65">
        <v>0</v>
      </c>
      <c r="BW98" s="65">
        <v>0</v>
      </c>
      <c r="BX98" s="65">
        <v>0</v>
      </c>
      <c r="BY98" s="65">
        <v>1</v>
      </c>
      <c r="BZ98" s="65">
        <v>0</v>
      </c>
      <c r="CA98" s="65">
        <v>0</v>
      </c>
      <c r="CB98" s="65">
        <v>1</v>
      </c>
      <c r="CC98" s="65">
        <v>0</v>
      </c>
      <c r="CD98" s="65">
        <v>0</v>
      </c>
      <c r="CE98" s="65">
        <v>0</v>
      </c>
      <c r="CF98" s="65">
        <v>0</v>
      </c>
      <c r="CG98" s="65">
        <v>1</v>
      </c>
      <c r="CH98" s="65">
        <v>2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10</v>
      </c>
      <c r="CT98" s="65">
        <v>14</v>
      </c>
      <c r="CU98" s="65">
        <v>11</v>
      </c>
      <c r="CV98" s="65">
        <v>10</v>
      </c>
      <c r="CW98" s="65">
        <v>9</v>
      </c>
      <c r="CX98" s="65">
        <v>12</v>
      </c>
      <c r="CY98" s="65">
        <v>9</v>
      </c>
      <c r="CZ98" s="65">
        <v>8</v>
      </c>
      <c r="DA98" s="65">
        <v>15</v>
      </c>
      <c r="DB98" s="65">
        <v>13</v>
      </c>
      <c r="DC98" s="65">
        <v>9</v>
      </c>
      <c r="DD98" s="65">
        <v>9</v>
      </c>
      <c r="DE98" s="65">
        <v>13</v>
      </c>
      <c r="DF98" s="65">
        <v>12</v>
      </c>
      <c r="DG98" s="65">
        <v>9</v>
      </c>
      <c r="DH98" s="65">
        <v>9</v>
      </c>
      <c r="DI98" s="65">
        <v>7</v>
      </c>
      <c r="DJ98" s="65">
        <v>10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382" t="s">
        <v>351</v>
      </c>
      <c r="DU98" s="382" t="s">
        <v>332</v>
      </c>
      <c r="DV98" s="382">
        <v>8</v>
      </c>
      <c r="DW98" s="2" t="s">
        <v>1</v>
      </c>
      <c r="DX98" s="2">
        <v>8</v>
      </c>
      <c r="DY98" s="382">
        <v>3</v>
      </c>
      <c r="DZ98" s="382">
        <v>4</v>
      </c>
      <c r="EA98" s="382">
        <v>4</v>
      </c>
      <c r="EB98" s="382">
        <v>3</v>
      </c>
      <c r="EC98" s="382">
        <v>3</v>
      </c>
      <c r="ED98" s="382">
        <v>4</v>
      </c>
      <c r="EE98" s="382">
        <v>3</v>
      </c>
      <c r="EF98" s="382">
        <v>2</v>
      </c>
      <c r="EG98" s="382">
        <v>5</v>
      </c>
      <c r="EH98" s="382">
        <v>5</v>
      </c>
      <c r="EI98" s="382">
        <v>3</v>
      </c>
      <c r="EJ98" s="382">
        <v>3</v>
      </c>
      <c r="EK98" s="382">
        <v>4</v>
      </c>
      <c r="EL98" s="382">
        <v>4</v>
      </c>
      <c r="EM98" s="382">
        <v>3</v>
      </c>
      <c r="EN98" s="382">
        <v>4</v>
      </c>
      <c r="EO98" s="382">
        <v>3</v>
      </c>
      <c r="EP98" s="382">
        <v>3</v>
      </c>
      <c r="EQ98" s="382">
        <v>4</v>
      </c>
      <c r="ER98" s="382">
        <v>5</v>
      </c>
      <c r="ES98" s="382">
        <v>4</v>
      </c>
      <c r="ET98" s="382">
        <v>3</v>
      </c>
      <c r="EU98" s="382">
        <v>3</v>
      </c>
      <c r="EV98" s="382">
        <v>4</v>
      </c>
      <c r="EW98" s="382">
        <v>3</v>
      </c>
      <c r="EX98" s="382">
        <v>3</v>
      </c>
      <c r="EY98" s="382">
        <v>4</v>
      </c>
      <c r="EZ98" s="382">
        <v>4</v>
      </c>
      <c r="FA98" s="382">
        <v>2</v>
      </c>
      <c r="FB98" s="382">
        <v>3</v>
      </c>
      <c r="FC98" s="382">
        <v>5</v>
      </c>
      <c r="FD98" s="382">
        <v>4</v>
      </c>
      <c r="FE98" s="382">
        <v>3</v>
      </c>
      <c r="FF98" s="382">
        <v>2</v>
      </c>
      <c r="FG98" s="382">
        <v>2</v>
      </c>
      <c r="FH98" s="382">
        <v>4</v>
      </c>
      <c r="FI98" s="382">
        <v>3</v>
      </c>
      <c r="FJ98" s="382">
        <v>5</v>
      </c>
      <c r="FK98" s="382">
        <v>3</v>
      </c>
      <c r="FL98" s="382">
        <v>4</v>
      </c>
      <c r="FM98" s="382">
        <v>3</v>
      </c>
      <c r="FN98" s="382">
        <v>4</v>
      </c>
      <c r="FO98" s="382">
        <v>3</v>
      </c>
      <c r="FP98" s="382">
        <v>3</v>
      </c>
      <c r="FQ98" s="382">
        <v>6</v>
      </c>
      <c r="FR98" s="382">
        <v>4</v>
      </c>
      <c r="FS98" s="382">
        <v>4</v>
      </c>
      <c r="FT98" s="382">
        <v>3</v>
      </c>
      <c r="FU98" s="382">
        <v>4</v>
      </c>
      <c r="FV98" s="382">
        <v>4</v>
      </c>
      <c r="FW98" s="382">
        <v>3</v>
      </c>
      <c r="FX98" s="382">
        <v>3</v>
      </c>
      <c r="FY98" s="382">
        <v>2</v>
      </c>
      <c r="FZ98" s="382">
        <v>3</v>
      </c>
      <c r="GA98" s="2"/>
      <c r="GB98" s="2"/>
      <c r="GC98" s="2"/>
      <c r="GD98" s="2"/>
      <c r="GE98" s="2"/>
      <c r="GF98" s="2"/>
      <c r="GG98" s="2"/>
      <c r="GH98" s="2"/>
      <c r="GI98" s="2"/>
      <c r="GJ98" s="382"/>
      <c r="GK98" s="382"/>
      <c r="GL98" s="382"/>
      <c r="GM98" s="2"/>
      <c r="GN98" s="2"/>
      <c r="GO98" s="2"/>
      <c r="GP98" s="2"/>
      <c r="GQ98" s="2"/>
      <c r="GR98" s="2"/>
    </row>
    <row r="99" spans="1:200" x14ac:dyDescent="0.35">
      <c r="A99" s="2" t="s">
        <v>696</v>
      </c>
      <c r="B99" s="2" t="s">
        <v>374</v>
      </c>
      <c r="C99" s="2" t="s">
        <v>696</v>
      </c>
      <c r="D99" s="2">
        <v>13</v>
      </c>
      <c r="E99" s="2">
        <v>0</v>
      </c>
      <c r="F99" s="2">
        <v>16</v>
      </c>
      <c r="G99" s="2">
        <v>2</v>
      </c>
      <c r="H99" s="2">
        <v>13</v>
      </c>
      <c r="I99" s="2">
        <v>18</v>
      </c>
      <c r="J99" s="2">
        <v>65</v>
      </c>
      <c r="K99" s="2">
        <v>60</v>
      </c>
      <c r="L99" s="2">
        <v>65</v>
      </c>
      <c r="M99" s="2">
        <v>0</v>
      </c>
      <c r="N99" s="2">
        <v>0</v>
      </c>
      <c r="O99" s="2">
        <v>125</v>
      </c>
      <c r="P99" s="2">
        <v>190</v>
      </c>
      <c r="Q99" s="2">
        <v>190</v>
      </c>
      <c r="R99" s="2">
        <v>190</v>
      </c>
      <c r="S99" s="2">
        <v>65</v>
      </c>
      <c r="T99" s="2">
        <v>0.27777777777777768</v>
      </c>
      <c r="U99" s="2">
        <v>60</v>
      </c>
      <c r="V99" s="2">
        <v>-0.27777777777777768</v>
      </c>
      <c r="W99" s="2">
        <v>0</v>
      </c>
      <c r="X99" s="2" t="e">
        <v>#DIV/0!</v>
      </c>
      <c r="Y99" s="2">
        <v>4</v>
      </c>
      <c r="Z99" s="2">
        <v>7</v>
      </c>
      <c r="AA99" s="2">
        <v>5</v>
      </c>
      <c r="AB99" s="2">
        <v>4</v>
      </c>
      <c r="AC99" s="2">
        <v>4</v>
      </c>
      <c r="AD99" s="2">
        <v>7</v>
      </c>
      <c r="AG99" s="2">
        <v>19</v>
      </c>
      <c r="AH99" s="2">
        <v>10</v>
      </c>
      <c r="AI99" s="2">
        <v>9</v>
      </c>
      <c r="AJ99" s="2">
        <v>9</v>
      </c>
      <c r="AK99" s="2">
        <v>9</v>
      </c>
      <c r="AL99" s="2">
        <v>9</v>
      </c>
      <c r="AM99" s="382">
        <v>948.33333333333337</v>
      </c>
      <c r="AN99" s="2">
        <v>951</v>
      </c>
      <c r="AO99" s="2">
        <v>-2.6666666666666288</v>
      </c>
      <c r="AP99" s="2">
        <v>190.00099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1</v>
      </c>
      <c r="BT99" s="65">
        <v>0</v>
      </c>
      <c r="BU99" s="65">
        <v>0</v>
      </c>
      <c r="BV99" s="65">
        <v>2</v>
      </c>
      <c r="BW99" s="65">
        <v>1</v>
      </c>
      <c r="BX99" s="65">
        <v>1</v>
      </c>
      <c r="BY99" s="65">
        <v>2</v>
      </c>
      <c r="BZ99" s="65">
        <v>0</v>
      </c>
      <c r="CA99" s="65">
        <v>1</v>
      </c>
      <c r="CB99" s="65">
        <v>0</v>
      </c>
      <c r="CC99" s="65">
        <v>1</v>
      </c>
      <c r="CD99" s="65">
        <v>1</v>
      </c>
      <c r="CE99" s="65">
        <v>1</v>
      </c>
      <c r="CF99" s="65">
        <v>0</v>
      </c>
      <c r="CG99" s="65">
        <v>1</v>
      </c>
      <c r="CH99" s="65">
        <v>1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11</v>
      </c>
      <c r="CT99" s="65">
        <v>12</v>
      </c>
      <c r="CU99" s="65">
        <v>14</v>
      </c>
      <c r="CV99" s="65">
        <v>9</v>
      </c>
      <c r="CW99" s="65">
        <v>7</v>
      </c>
      <c r="CX99" s="65">
        <v>12</v>
      </c>
      <c r="CY99" s="65">
        <v>9</v>
      </c>
      <c r="CZ99" s="65">
        <v>7</v>
      </c>
      <c r="DA99" s="65">
        <v>14</v>
      </c>
      <c r="DB99" s="65">
        <v>11</v>
      </c>
      <c r="DC99" s="65">
        <v>13</v>
      </c>
      <c r="DD99" s="65">
        <v>9</v>
      </c>
      <c r="DE99" s="65">
        <v>12</v>
      </c>
      <c r="DF99" s="65">
        <v>11</v>
      </c>
      <c r="DG99" s="65">
        <v>10</v>
      </c>
      <c r="DH99" s="65">
        <v>10</v>
      </c>
      <c r="DI99" s="65">
        <v>8</v>
      </c>
      <c r="DJ99" s="65">
        <v>11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382" t="s">
        <v>352</v>
      </c>
      <c r="DU99" s="382" t="s">
        <v>332</v>
      </c>
      <c r="DV99" s="382">
        <v>9</v>
      </c>
      <c r="DW99" s="2" t="s">
        <v>1</v>
      </c>
      <c r="DX99" s="2">
        <v>9</v>
      </c>
      <c r="DY99" s="382">
        <v>4</v>
      </c>
      <c r="DZ99" s="382">
        <v>5</v>
      </c>
      <c r="EA99" s="382">
        <v>4</v>
      </c>
      <c r="EB99" s="382">
        <v>3</v>
      </c>
      <c r="EC99" s="382">
        <v>3</v>
      </c>
      <c r="ED99" s="382">
        <v>5</v>
      </c>
      <c r="EE99" s="382">
        <v>2</v>
      </c>
      <c r="EF99" s="382">
        <v>3</v>
      </c>
      <c r="EG99" s="382">
        <v>4</v>
      </c>
      <c r="EH99" s="382">
        <v>4</v>
      </c>
      <c r="EI99" s="382">
        <v>5</v>
      </c>
      <c r="EJ99" s="382">
        <v>2</v>
      </c>
      <c r="EK99" s="382">
        <v>5</v>
      </c>
      <c r="EL99" s="382">
        <v>4</v>
      </c>
      <c r="EM99" s="382">
        <v>4</v>
      </c>
      <c r="EN99" s="382">
        <v>2</v>
      </c>
      <c r="EO99" s="382">
        <v>2</v>
      </c>
      <c r="EP99" s="382">
        <v>4</v>
      </c>
      <c r="EQ99" s="382">
        <v>3</v>
      </c>
      <c r="ER99" s="382">
        <v>4</v>
      </c>
      <c r="ES99" s="382">
        <v>4</v>
      </c>
      <c r="ET99" s="382">
        <v>3</v>
      </c>
      <c r="EU99" s="382">
        <v>2</v>
      </c>
      <c r="EV99" s="382">
        <v>3</v>
      </c>
      <c r="EW99" s="382">
        <v>3</v>
      </c>
      <c r="EX99" s="382">
        <v>2</v>
      </c>
      <c r="EY99" s="382">
        <v>5</v>
      </c>
      <c r="EZ99" s="382">
        <v>3</v>
      </c>
      <c r="FA99" s="382">
        <v>4</v>
      </c>
      <c r="FB99" s="382">
        <v>4</v>
      </c>
      <c r="FC99" s="382">
        <v>3</v>
      </c>
      <c r="FD99" s="382">
        <v>4</v>
      </c>
      <c r="FE99" s="382">
        <v>3</v>
      </c>
      <c r="FF99" s="382">
        <v>4</v>
      </c>
      <c r="FG99" s="382">
        <v>3</v>
      </c>
      <c r="FH99" s="382">
        <v>3</v>
      </c>
      <c r="FI99" s="382">
        <v>4</v>
      </c>
      <c r="FJ99" s="382">
        <v>3</v>
      </c>
      <c r="FK99" s="382">
        <v>6</v>
      </c>
      <c r="FL99" s="382">
        <v>3</v>
      </c>
      <c r="FM99" s="382">
        <v>2</v>
      </c>
      <c r="FN99" s="382">
        <v>4</v>
      </c>
      <c r="FO99" s="382">
        <v>4</v>
      </c>
      <c r="FP99" s="382">
        <v>2</v>
      </c>
      <c r="FQ99" s="382">
        <v>5</v>
      </c>
      <c r="FR99" s="382">
        <v>4</v>
      </c>
      <c r="FS99" s="382">
        <v>4</v>
      </c>
      <c r="FT99" s="382">
        <v>3</v>
      </c>
      <c r="FU99" s="382">
        <v>4</v>
      </c>
      <c r="FV99" s="382">
        <v>3</v>
      </c>
      <c r="FW99" s="382">
        <v>3</v>
      </c>
      <c r="FX99" s="382">
        <v>4</v>
      </c>
      <c r="FY99" s="382">
        <v>3</v>
      </c>
      <c r="FZ99" s="382">
        <v>4</v>
      </c>
      <c r="GA99" s="2"/>
      <c r="GB99" s="2"/>
      <c r="GC99" s="2"/>
      <c r="GD99" s="2"/>
      <c r="GE99" s="2"/>
      <c r="GF99" s="2"/>
      <c r="GG99" s="2"/>
      <c r="GH99" s="2"/>
      <c r="GI99" s="2"/>
      <c r="GJ99" s="382"/>
      <c r="GK99" s="382"/>
      <c r="GL99" s="382"/>
      <c r="GM99" s="2"/>
      <c r="GN99" s="2"/>
      <c r="GO99" s="2"/>
      <c r="GP99" s="2"/>
      <c r="GQ99" s="2"/>
      <c r="GR99" s="2"/>
    </row>
    <row r="100" spans="1:200" x14ac:dyDescent="0.35">
      <c r="A100" s="2" t="s">
        <v>697</v>
      </c>
      <c r="B100" s="2" t="s">
        <v>352</v>
      </c>
      <c r="C100" s="2" t="s">
        <v>696</v>
      </c>
      <c r="D100" s="2">
        <v>11</v>
      </c>
      <c r="E100" s="2">
        <v>0</v>
      </c>
      <c r="F100" s="2">
        <v>5</v>
      </c>
      <c r="G100" s="2">
        <v>6</v>
      </c>
      <c r="H100" s="2">
        <v>11</v>
      </c>
      <c r="I100" s="2">
        <v>11</v>
      </c>
      <c r="J100" s="2">
        <v>64</v>
      </c>
      <c r="K100" s="2">
        <v>61</v>
      </c>
      <c r="L100" s="2">
        <v>65</v>
      </c>
      <c r="M100" s="2">
        <v>0</v>
      </c>
      <c r="N100" s="2">
        <v>0</v>
      </c>
      <c r="O100" s="2">
        <v>125</v>
      </c>
      <c r="P100" s="2">
        <v>190</v>
      </c>
      <c r="Q100" s="2">
        <v>190</v>
      </c>
      <c r="R100" s="2">
        <v>190</v>
      </c>
      <c r="S100" s="2">
        <v>64</v>
      </c>
      <c r="T100" s="2">
        <v>0.16666666666666652</v>
      </c>
      <c r="U100" s="2">
        <v>61</v>
      </c>
      <c r="V100" s="2">
        <v>-0.22222222222222232</v>
      </c>
      <c r="W100" s="2">
        <v>0</v>
      </c>
      <c r="X100" s="2" t="e">
        <v>#DIV/0!</v>
      </c>
      <c r="Y100" s="2">
        <v>2</v>
      </c>
      <c r="Z100" s="2">
        <v>3</v>
      </c>
      <c r="AA100" s="2">
        <v>6</v>
      </c>
      <c r="AB100" s="2">
        <v>4</v>
      </c>
      <c r="AC100" s="2">
        <v>3</v>
      </c>
      <c r="AD100" s="2">
        <v>4</v>
      </c>
      <c r="AG100" s="2">
        <v>17</v>
      </c>
      <c r="AH100" s="2">
        <v>10</v>
      </c>
      <c r="AI100" s="2">
        <v>9</v>
      </c>
      <c r="AJ100" s="2">
        <v>9</v>
      </c>
      <c r="AK100" s="2">
        <v>9</v>
      </c>
      <c r="AL100" s="2">
        <v>10</v>
      </c>
      <c r="AM100" s="382">
        <v>948.33333333333337</v>
      </c>
      <c r="AN100" s="2">
        <v>966</v>
      </c>
      <c r="AO100" s="2">
        <v>-17.666666666666629</v>
      </c>
      <c r="AP100" s="2">
        <v>190.001</v>
      </c>
      <c r="AQ100" s="65">
        <v>3</v>
      </c>
      <c r="AR100" s="65">
        <v>3</v>
      </c>
      <c r="AS100" s="65">
        <v>3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1</v>
      </c>
      <c r="BW100" s="65">
        <v>1</v>
      </c>
      <c r="BX100" s="65">
        <v>1</v>
      </c>
      <c r="BY100" s="65">
        <v>1</v>
      </c>
      <c r="BZ100" s="65">
        <v>0</v>
      </c>
      <c r="CA100" s="65">
        <v>0</v>
      </c>
      <c r="CB100" s="65">
        <v>0</v>
      </c>
      <c r="CC100" s="65">
        <v>0</v>
      </c>
      <c r="CD100" s="65">
        <v>1</v>
      </c>
      <c r="CE100" s="65">
        <v>1</v>
      </c>
      <c r="CF100" s="65">
        <v>0</v>
      </c>
      <c r="CG100" s="65">
        <v>2</v>
      </c>
      <c r="CH100" s="65">
        <v>3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9</v>
      </c>
      <c r="CT100" s="65">
        <v>14</v>
      </c>
      <c r="CU100" s="65">
        <v>12</v>
      </c>
      <c r="CV100" s="65">
        <v>9</v>
      </c>
      <c r="CW100" s="65">
        <v>8</v>
      </c>
      <c r="CX100" s="65">
        <v>11</v>
      </c>
      <c r="CY100" s="65">
        <v>8</v>
      </c>
      <c r="CZ100" s="65">
        <v>8</v>
      </c>
      <c r="DA100" s="65">
        <v>15</v>
      </c>
      <c r="DB100" s="65">
        <v>14</v>
      </c>
      <c r="DC100" s="65">
        <v>10</v>
      </c>
      <c r="DD100" s="65">
        <v>9</v>
      </c>
      <c r="DE100" s="65">
        <v>13</v>
      </c>
      <c r="DF100" s="65">
        <v>16</v>
      </c>
      <c r="DG100" s="65">
        <v>12</v>
      </c>
      <c r="DH100" s="65">
        <v>7</v>
      </c>
      <c r="DI100" s="65">
        <v>6</v>
      </c>
      <c r="DJ100" s="65">
        <v>9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382" t="s">
        <v>353</v>
      </c>
      <c r="DU100" s="382" t="s">
        <v>332</v>
      </c>
      <c r="DV100" s="382">
        <v>9</v>
      </c>
      <c r="DW100" s="2" t="s">
        <v>1</v>
      </c>
      <c r="DX100" s="2">
        <v>9</v>
      </c>
      <c r="DY100" s="382">
        <v>3</v>
      </c>
      <c r="DZ100" s="382">
        <v>4</v>
      </c>
      <c r="EA100" s="382">
        <v>4</v>
      </c>
      <c r="EB100" s="382">
        <v>3</v>
      </c>
      <c r="EC100" s="382">
        <v>3</v>
      </c>
      <c r="ED100" s="382">
        <v>4</v>
      </c>
      <c r="EE100" s="382">
        <v>3</v>
      </c>
      <c r="EF100" s="382">
        <v>3</v>
      </c>
      <c r="EG100" s="382">
        <v>4</v>
      </c>
      <c r="EH100" s="382">
        <v>4</v>
      </c>
      <c r="EI100" s="382">
        <v>3</v>
      </c>
      <c r="EJ100" s="382">
        <v>3</v>
      </c>
      <c r="EK100" s="382">
        <v>6</v>
      </c>
      <c r="EL100" s="382">
        <v>6</v>
      </c>
      <c r="EM100" s="382">
        <v>4</v>
      </c>
      <c r="EN100" s="382">
        <v>2</v>
      </c>
      <c r="EO100" s="382">
        <v>2</v>
      </c>
      <c r="EP100" s="382">
        <v>3</v>
      </c>
      <c r="EQ100" s="382">
        <v>3</v>
      </c>
      <c r="ER100" s="382">
        <v>4</v>
      </c>
      <c r="ES100" s="382">
        <v>4</v>
      </c>
      <c r="ET100" s="382">
        <v>3</v>
      </c>
      <c r="EU100" s="382">
        <v>3</v>
      </c>
      <c r="EV100" s="382">
        <v>3</v>
      </c>
      <c r="EW100" s="382">
        <v>3</v>
      </c>
      <c r="EX100" s="382">
        <v>2</v>
      </c>
      <c r="EY100" s="382">
        <v>6</v>
      </c>
      <c r="EZ100" s="382">
        <v>6</v>
      </c>
      <c r="FA100" s="382">
        <v>4</v>
      </c>
      <c r="FB100" s="382">
        <v>3</v>
      </c>
      <c r="FC100" s="382">
        <v>3</v>
      </c>
      <c r="FD100" s="382">
        <v>3</v>
      </c>
      <c r="FE100" s="382">
        <v>4</v>
      </c>
      <c r="FF100" s="382">
        <v>2</v>
      </c>
      <c r="FG100" s="382">
        <v>2</v>
      </c>
      <c r="FH100" s="382">
        <v>3</v>
      </c>
      <c r="FI100" s="382">
        <v>3</v>
      </c>
      <c r="FJ100" s="382">
        <v>6</v>
      </c>
      <c r="FK100" s="382">
        <v>4</v>
      </c>
      <c r="FL100" s="382">
        <v>3</v>
      </c>
      <c r="FM100" s="382">
        <v>2</v>
      </c>
      <c r="FN100" s="382">
        <v>4</v>
      </c>
      <c r="FO100" s="382">
        <v>2</v>
      </c>
      <c r="FP100" s="382">
        <v>3</v>
      </c>
      <c r="FQ100" s="382">
        <v>5</v>
      </c>
      <c r="FR100" s="382">
        <v>4</v>
      </c>
      <c r="FS100" s="382">
        <v>3</v>
      </c>
      <c r="FT100" s="382">
        <v>3</v>
      </c>
      <c r="FU100" s="382">
        <v>4</v>
      </c>
      <c r="FV100" s="382">
        <v>7</v>
      </c>
      <c r="FW100" s="382">
        <v>4</v>
      </c>
      <c r="FX100" s="382">
        <v>3</v>
      </c>
      <c r="FY100" s="382">
        <v>2</v>
      </c>
      <c r="FZ100" s="382">
        <v>3</v>
      </c>
      <c r="GA100" s="2"/>
      <c r="GB100" s="2"/>
      <c r="GC100" s="2"/>
      <c r="GD100" s="2"/>
      <c r="GE100" s="2"/>
      <c r="GF100" s="2"/>
      <c r="GG100" s="2"/>
      <c r="GH100" s="2"/>
      <c r="GI100" s="2"/>
      <c r="GJ100" s="382"/>
      <c r="GK100" s="382"/>
      <c r="GL100" s="382"/>
      <c r="GM100" s="2"/>
      <c r="GN100" s="2"/>
      <c r="GO100" s="2"/>
      <c r="GP100" s="2"/>
      <c r="GQ100" s="2"/>
      <c r="GR100" s="2"/>
    </row>
    <row r="101" spans="1:200" x14ac:dyDescent="0.35">
      <c r="A101" s="2" t="s">
        <v>698</v>
      </c>
      <c r="B101" s="2" t="s">
        <v>362</v>
      </c>
      <c r="C101" s="2" t="s">
        <v>696</v>
      </c>
      <c r="D101" s="2">
        <v>11</v>
      </c>
      <c r="E101" s="2">
        <v>0</v>
      </c>
      <c r="F101" s="2">
        <v>12</v>
      </c>
      <c r="G101" s="2">
        <v>3</v>
      </c>
      <c r="H101" s="2">
        <v>11</v>
      </c>
      <c r="I101" s="2">
        <v>15</v>
      </c>
      <c r="J101" s="2">
        <v>60</v>
      </c>
      <c r="K101" s="2">
        <v>63</v>
      </c>
      <c r="L101" s="2">
        <v>67</v>
      </c>
      <c r="M101" s="2">
        <v>0</v>
      </c>
      <c r="N101" s="2">
        <v>0</v>
      </c>
      <c r="O101" s="2">
        <v>123</v>
      </c>
      <c r="P101" s="2">
        <v>190</v>
      </c>
      <c r="Q101" s="2">
        <v>190</v>
      </c>
      <c r="R101" s="2">
        <v>190</v>
      </c>
      <c r="S101" s="2">
        <v>60</v>
      </c>
      <c r="T101" s="2">
        <v>-0.16666666666666652</v>
      </c>
      <c r="U101" s="2">
        <v>63</v>
      </c>
      <c r="V101" s="2">
        <v>-0.22222222222222232</v>
      </c>
      <c r="W101" s="2">
        <v>0</v>
      </c>
      <c r="X101" s="2" t="e">
        <v>#DIV/0!</v>
      </c>
      <c r="Y101" s="2">
        <v>4</v>
      </c>
      <c r="Z101" s="2">
        <v>3</v>
      </c>
      <c r="AA101" s="2">
        <v>6</v>
      </c>
      <c r="AB101" s="2">
        <v>6</v>
      </c>
      <c r="AC101" s="2">
        <v>1</v>
      </c>
      <c r="AD101" s="2">
        <v>6</v>
      </c>
      <c r="AG101" s="2">
        <v>6</v>
      </c>
      <c r="AH101" s="2">
        <v>8</v>
      </c>
      <c r="AI101" s="2">
        <v>9</v>
      </c>
      <c r="AJ101" s="2">
        <v>9</v>
      </c>
      <c r="AK101" s="2">
        <v>9</v>
      </c>
      <c r="AL101" s="2">
        <v>11</v>
      </c>
      <c r="AM101" s="382">
        <v>948.33333333333337</v>
      </c>
      <c r="AN101" s="2">
        <v>955</v>
      </c>
      <c r="AO101" s="2">
        <v>-6.6666666666666288</v>
      </c>
      <c r="AP101" s="2">
        <v>190.00101000000001</v>
      </c>
      <c r="AQ101" s="65">
        <v>3</v>
      </c>
      <c r="AR101" s="65">
        <v>3</v>
      </c>
      <c r="AS101" s="65">
        <v>3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1</v>
      </c>
      <c r="BU101" s="65">
        <v>0</v>
      </c>
      <c r="BV101" s="65">
        <v>1</v>
      </c>
      <c r="BW101" s="65">
        <v>0</v>
      </c>
      <c r="BX101" s="65">
        <v>1</v>
      </c>
      <c r="BY101" s="65">
        <v>2</v>
      </c>
      <c r="BZ101" s="65">
        <v>0</v>
      </c>
      <c r="CA101" s="65">
        <v>0</v>
      </c>
      <c r="CB101" s="65">
        <v>0</v>
      </c>
      <c r="CC101" s="65">
        <v>1</v>
      </c>
      <c r="CD101" s="65">
        <v>1</v>
      </c>
      <c r="CE101" s="65">
        <v>1</v>
      </c>
      <c r="CF101" s="65">
        <v>0</v>
      </c>
      <c r="CG101" s="65">
        <v>2</v>
      </c>
      <c r="CH101" s="65">
        <v>0</v>
      </c>
      <c r="CI101" s="65">
        <v>1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11</v>
      </c>
      <c r="CT101" s="65">
        <v>14</v>
      </c>
      <c r="CU101" s="65">
        <v>12</v>
      </c>
      <c r="CV101" s="65">
        <v>9</v>
      </c>
      <c r="CW101" s="65">
        <v>8</v>
      </c>
      <c r="CX101" s="65">
        <v>12</v>
      </c>
      <c r="CY101" s="65">
        <v>8</v>
      </c>
      <c r="CZ101" s="65">
        <v>7</v>
      </c>
      <c r="DA101" s="65">
        <v>14</v>
      </c>
      <c r="DB101" s="65">
        <v>13</v>
      </c>
      <c r="DC101" s="65">
        <v>10</v>
      </c>
      <c r="DD101" s="65">
        <v>10</v>
      </c>
      <c r="DE101" s="65">
        <v>11</v>
      </c>
      <c r="DF101" s="65">
        <v>12</v>
      </c>
      <c r="DG101" s="65">
        <v>10</v>
      </c>
      <c r="DH101" s="65">
        <v>8</v>
      </c>
      <c r="DI101" s="65">
        <v>12</v>
      </c>
      <c r="DJ101" s="65">
        <v>9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382" t="s">
        <v>354</v>
      </c>
      <c r="DU101" s="382" t="s">
        <v>332</v>
      </c>
      <c r="DV101" s="382">
        <v>9</v>
      </c>
      <c r="DW101" s="2" t="s">
        <v>1</v>
      </c>
      <c r="DX101" s="2">
        <v>9</v>
      </c>
      <c r="DY101" s="382">
        <v>3</v>
      </c>
      <c r="DZ101" s="382">
        <v>5</v>
      </c>
      <c r="EA101" s="382">
        <v>5</v>
      </c>
      <c r="EB101" s="382">
        <v>3</v>
      </c>
      <c r="EC101" s="382">
        <v>3</v>
      </c>
      <c r="ED101" s="382">
        <v>4</v>
      </c>
      <c r="EE101" s="382">
        <v>3</v>
      </c>
      <c r="EF101" s="382">
        <v>2</v>
      </c>
      <c r="EG101" s="382">
        <v>4</v>
      </c>
      <c r="EH101" s="382">
        <v>4</v>
      </c>
      <c r="EI101" s="382">
        <v>3</v>
      </c>
      <c r="EJ101" s="382">
        <v>2</v>
      </c>
      <c r="EK101" s="382">
        <v>4</v>
      </c>
      <c r="EL101" s="382">
        <v>5</v>
      </c>
      <c r="EM101" s="382">
        <v>3</v>
      </c>
      <c r="EN101" s="382">
        <v>2</v>
      </c>
      <c r="EO101" s="382">
        <v>3</v>
      </c>
      <c r="EP101" s="382">
        <v>2</v>
      </c>
      <c r="EQ101" s="382">
        <v>4</v>
      </c>
      <c r="ER101" s="382">
        <v>5</v>
      </c>
      <c r="ES101" s="382">
        <v>3</v>
      </c>
      <c r="ET101" s="382">
        <v>3</v>
      </c>
      <c r="EU101" s="382">
        <v>3</v>
      </c>
      <c r="EV101" s="382">
        <v>4</v>
      </c>
      <c r="EW101" s="382">
        <v>2</v>
      </c>
      <c r="EX101" s="382">
        <v>2</v>
      </c>
      <c r="EY101" s="382">
        <v>6</v>
      </c>
      <c r="EZ101" s="382">
        <v>4</v>
      </c>
      <c r="FA101" s="382">
        <v>3</v>
      </c>
      <c r="FB101" s="382">
        <v>5</v>
      </c>
      <c r="FC101" s="382">
        <v>3</v>
      </c>
      <c r="FD101" s="382">
        <v>3</v>
      </c>
      <c r="FE101" s="382">
        <v>4</v>
      </c>
      <c r="FF101" s="382">
        <v>2</v>
      </c>
      <c r="FG101" s="382">
        <v>4</v>
      </c>
      <c r="FH101" s="382">
        <v>3</v>
      </c>
      <c r="FI101" s="382">
        <v>4</v>
      </c>
      <c r="FJ101" s="382">
        <v>4</v>
      </c>
      <c r="FK101" s="382">
        <v>4</v>
      </c>
      <c r="FL101" s="382">
        <v>3</v>
      </c>
      <c r="FM101" s="382">
        <v>2</v>
      </c>
      <c r="FN101" s="382">
        <v>4</v>
      </c>
      <c r="FO101" s="382">
        <v>3</v>
      </c>
      <c r="FP101" s="382">
        <v>3</v>
      </c>
      <c r="FQ101" s="382">
        <v>4</v>
      </c>
      <c r="FR101" s="382">
        <v>5</v>
      </c>
      <c r="FS101" s="382">
        <v>4</v>
      </c>
      <c r="FT101" s="382">
        <v>3</v>
      </c>
      <c r="FU101" s="382">
        <v>4</v>
      </c>
      <c r="FV101" s="382">
        <v>4</v>
      </c>
      <c r="FW101" s="382">
        <v>3</v>
      </c>
      <c r="FX101" s="382">
        <v>4</v>
      </c>
      <c r="FY101" s="382">
        <v>5</v>
      </c>
      <c r="FZ101" s="382">
        <v>4</v>
      </c>
      <c r="GA101" s="2"/>
      <c r="GB101" s="2"/>
      <c r="GC101" s="2"/>
      <c r="GD101" s="2"/>
      <c r="GE101" s="2"/>
      <c r="GF101" s="2"/>
      <c r="GG101" s="2"/>
      <c r="GH101" s="2"/>
      <c r="GI101" s="2"/>
      <c r="GJ101" s="382"/>
      <c r="GK101" s="382"/>
      <c r="GL101" s="382"/>
      <c r="GM101" s="2"/>
      <c r="GN101" s="2"/>
      <c r="GO101" s="2"/>
      <c r="GP101" s="2"/>
      <c r="GQ101" s="2"/>
      <c r="GR101" s="2"/>
    </row>
    <row r="102" spans="1:200" x14ac:dyDescent="0.35">
      <c r="A102" s="2" t="s">
        <v>699</v>
      </c>
      <c r="B102" s="2" t="s">
        <v>353</v>
      </c>
      <c r="C102" s="2" t="s">
        <v>699</v>
      </c>
      <c r="D102" s="2">
        <v>9</v>
      </c>
      <c r="E102" s="2">
        <v>0</v>
      </c>
      <c r="F102" s="2">
        <v>13</v>
      </c>
      <c r="G102" s="2">
        <v>2</v>
      </c>
      <c r="H102" s="2">
        <v>9</v>
      </c>
      <c r="I102" s="2">
        <v>15</v>
      </c>
      <c r="J102" s="2">
        <v>65</v>
      </c>
      <c r="K102" s="2">
        <v>60</v>
      </c>
      <c r="L102" s="2">
        <v>66</v>
      </c>
      <c r="M102" s="2">
        <v>0</v>
      </c>
      <c r="N102" s="2">
        <v>0</v>
      </c>
      <c r="O102" s="2">
        <v>125</v>
      </c>
      <c r="P102" s="2">
        <v>191</v>
      </c>
      <c r="Q102" s="2">
        <v>191</v>
      </c>
      <c r="R102" s="2">
        <v>191</v>
      </c>
      <c r="S102" s="2">
        <v>65</v>
      </c>
      <c r="T102" s="2">
        <v>0.27777777777777768</v>
      </c>
      <c r="U102" s="2">
        <v>60</v>
      </c>
      <c r="V102" s="2">
        <v>-0.33333333333333304</v>
      </c>
      <c r="W102" s="2">
        <v>0</v>
      </c>
      <c r="X102" s="2" t="e">
        <v>#DIV/0!</v>
      </c>
      <c r="Y102" s="2">
        <v>3</v>
      </c>
      <c r="Z102" s="2">
        <v>6</v>
      </c>
      <c r="AA102" s="2">
        <v>5</v>
      </c>
      <c r="AB102" s="2">
        <v>4</v>
      </c>
      <c r="AC102" s="2">
        <v>1</v>
      </c>
      <c r="AD102" s="2">
        <v>5</v>
      </c>
      <c r="AG102" s="2">
        <v>19</v>
      </c>
      <c r="AH102" s="2">
        <v>10</v>
      </c>
      <c r="AI102" s="2">
        <v>12</v>
      </c>
      <c r="AJ102" s="2">
        <v>12</v>
      </c>
      <c r="AK102" s="2">
        <v>12</v>
      </c>
      <c r="AL102" s="2">
        <v>12</v>
      </c>
      <c r="AM102" s="382">
        <v>945.66666666666663</v>
      </c>
      <c r="AN102" s="2">
        <v>939</v>
      </c>
      <c r="AO102" s="2">
        <v>6.6666666666666288</v>
      </c>
      <c r="AP102" s="2">
        <v>191.00102000000001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2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1</v>
      </c>
      <c r="BZ102" s="65">
        <v>0</v>
      </c>
      <c r="CA102" s="65">
        <v>0</v>
      </c>
      <c r="CB102" s="65">
        <v>1</v>
      </c>
      <c r="CC102" s="65">
        <v>2</v>
      </c>
      <c r="CD102" s="65">
        <v>1</v>
      </c>
      <c r="CE102" s="65">
        <v>0</v>
      </c>
      <c r="CF102" s="65">
        <v>0</v>
      </c>
      <c r="CG102" s="65">
        <v>2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12</v>
      </c>
      <c r="CT102" s="65">
        <v>10</v>
      </c>
      <c r="CU102" s="65">
        <v>14</v>
      </c>
      <c r="CV102" s="65">
        <v>9</v>
      </c>
      <c r="CW102" s="65">
        <v>9</v>
      </c>
      <c r="CX102" s="65">
        <v>13</v>
      </c>
      <c r="CY102" s="65">
        <v>9</v>
      </c>
      <c r="CZ102" s="65">
        <v>9</v>
      </c>
      <c r="DA102" s="65">
        <v>13</v>
      </c>
      <c r="DB102" s="65">
        <v>14</v>
      </c>
      <c r="DC102" s="65">
        <v>9</v>
      </c>
      <c r="DD102" s="65">
        <v>8</v>
      </c>
      <c r="DE102" s="65">
        <v>12</v>
      </c>
      <c r="DF102" s="65">
        <v>16</v>
      </c>
      <c r="DG102" s="65">
        <v>9</v>
      </c>
      <c r="DH102" s="65">
        <v>7</v>
      </c>
      <c r="DI102" s="65">
        <v>9</v>
      </c>
      <c r="DJ102" s="65">
        <v>9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382" t="s">
        <v>2</v>
      </c>
      <c r="DU102" s="382" t="s">
        <v>332</v>
      </c>
      <c r="DV102" s="382">
        <v>12</v>
      </c>
      <c r="DW102" s="2" t="s">
        <v>1</v>
      </c>
      <c r="DX102" s="2">
        <v>12</v>
      </c>
      <c r="DY102" s="382">
        <v>4</v>
      </c>
      <c r="DZ102" s="382">
        <v>3</v>
      </c>
      <c r="EA102" s="382">
        <v>5</v>
      </c>
      <c r="EB102" s="382">
        <v>3</v>
      </c>
      <c r="EC102" s="382">
        <v>3</v>
      </c>
      <c r="ED102" s="382">
        <v>4</v>
      </c>
      <c r="EE102" s="382">
        <v>3</v>
      </c>
      <c r="EF102" s="382">
        <v>3</v>
      </c>
      <c r="EG102" s="382">
        <v>5</v>
      </c>
      <c r="EH102" s="382">
        <v>5</v>
      </c>
      <c r="EI102" s="382">
        <v>4</v>
      </c>
      <c r="EJ102" s="382">
        <v>2</v>
      </c>
      <c r="EK102" s="382">
        <v>4</v>
      </c>
      <c r="EL102" s="382">
        <v>6</v>
      </c>
      <c r="EM102" s="382">
        <v>3</v>
      </c>
      <c r="EN102" s="382">
        <v>2</v>
      </c>
      <c r="EO102" s="382">
        <v>3</v>
      </c>
      <c r="EP102" s="382">
        <v>3</v>
      </c>
      <c r="EQ102" s="382">
        <v>4</v>
      </c>
      <c r="ER102" s="382">
        <v>3</v>
      </c>
      <c r="ES102" s="382">
        <v>5</v>
      </c>
      <c r="ET102" s="382">
        <v>3</v>
      </c>
      <c r="EU102" s="382">
        <v>3</v>
      </c>
      <c r="EV102" s="382">
        <v>5</v>
      </c>
      <c r="EW102" s="382">
        <v>3</v>
      </c>
      <c r="EX102" s="382">
        <v>2</v>
      </c>
      <c r="EY102" s="382">
        <v>4</v>
      </c>
      <c r="EZ102" s="382">
        <v>4</v>
      </c>
      <c r="FA102" s="382">
        <v>2</v>
      </c>
      <c r="FB102" s="382">
        <v>2</v>
      </c>
      <c r="FC102" s="382">
        <v>5</v>
      </c>
      <c r="FD102" s="382">
        <v>4</v>
      </c>
      <c r="FE102" s="382">
        <v>3</v>
      </c>
      <c r="FF102" s="382">
        <v>2</v>
      </c>
      <c r="FG102" s="382">
        <v>3</v>
      </c>
      <c r="FH102" s="382">
        <v>3</v>
      </c>
      <c r="FI102" s="382">
        <v>4</v>
      </c>
      <c r="FJ102" s="382">
        <v>4</v>
      </c>
      <c r="FK102" s="382">
        <v>4</v>
      </c>
      <c r="FL102" s="382">
        <v>3</v>
      </c>
      <c r="FM102" s="382">
        <v>3</v>
      </c>
      <c r="FN102" s="382">
        <v>4</v>
      </c>
      <c r="FO102" s="382">
        <v>3</v>
      </c>
      <c r="FP102" s="382">
        <v>4</v>
      </c>
      <c r="FQ102" s="382">
        <v>4</v>
      </c>
      <c r="FR102" s="382">
        <v>5</v>
      </c>
      <c r="FS102" s="382">
        <v>3</v>
      </c>
      <c r="FT102" s="382">
        <v>4</v>
      </c>
      <c r="FU102" s="382">
        <v>3</v>
      </c>
      <c r="FV102" s="382">
        <v>6</v>
      </c>
      <c r="FW102" s="382">
        <v>3</v>
      </c>
      <c r="FX102" s="382">
        <v>3</v>
      </c>
      <c r="FY102" s="382">
        <v>3</v>
      </c>
      <c r="FZ102" s="382">
        <v>3</v>
      </c>
      <c r="GA102" s="2"/>
      <c r="GB102" s="2"/>
      <c r="GC102" s="2"/>
      <c r="GD102" s="2"/>
      <c r="GE102" s="2"/>
      <c r="GF102" s="2"/>
      <c r="GG102" s="2"/>
      <c r="GH102" s="2"/>
      <c r="GI102" s="2"/>
      <c r="GJ102" s="382"/>
      <c r="GK102" s="382"/>
      <c r="GL102" s="382"/>
      <c r="GM102" s="2"/>
      <c r="GN102" s="2"/>
      <c r="GO102" s="2"/>
      <c r="GP102" s="2"/>
      <c r="GQ102" s="2"/>
      <c r="GR102" s="2"/>
    </row>
    <row r="103" spans="1:200" x14ac:dyDescent="0.35">
      <c r="A103" s="2" t="s">
        <v>700</v>
      </c>
      <c r="B103" s="2" t="s">
        <v>3</v>
      </c>
      <c r="C103" s="2" t="s">
        <v>700</v>
      </c>
      <c r="D103" s="2">
        <v>12</v>
      </c>
      <c r="E103" s="2">
        <v>0</v>
      </c>
      <c r="F103" s="2">
        <v>14</v>
      </c>
      <c r="G103" s="2">
        <v>3</v>
      </c>
      <c r="H103" s="2">
        <v>12</v>
      </c>
      <c r="I103" s="2">
        <v>17</v>
      </c>
      <c r="J103" s="2">
        <v>66</v>
      </c>
      <c r="K103" s="2">
        <v>61</v>
      </c>
      <c r="L103" s="2">
        <v>65</v>
      </c>
      <c r="M103" s="2">
        <v>0</v>
      </c>
      <c r="N103" s="2">
        <v>0</v>
      </c>
      <c r="O103" s="2">
        <v>127</v>
      </c>
      <c r="P103" s="2">
        <v>192</v>
      </c>
      <c r="Q103" s="2">
        <v>192</v>
      </c>
      <c r="R103" s="2">
        <v>192</v>
      </c>
      <c r="S103" s="2">
        <v>66</v>
      </c>
      <c r="T103" s="2">
        <v>0.27777777777777768</v>
      </c>
      <c r="U103" s="2">
        <v>61</v>
      </c>
      <c r="V103" s="2">
        <v>-0.22222222222222232</v>
      </c>
      <c r="W103" s="2">
        <v>0</v>
      </c>
      <c r="X103" s="2" t="e">
        <v>#DIV/0!</v>
      </c>
      <c r="Y103" s="2">
        <v>4</v>
      </c>
      <c r="Z103" s="2">
        <v>6</v>
      </c>
      <c r="AA103" s="2">
        <v>5</v>
      </c>
      <c r="AB103" s="2">
        <v>4</v>
      </c>
      <c r="AC103" s="2">
        <v>3</v>
      </c>
      <c r="AD103" s="2">
        <v>7</v>
      </c>
      <c r="AG103" s="2">
        <v>26</v>
      </c>
      <c r="AH103" s="2">
        <v>14</v>
      </c>
      <c r="AI103" s="2">
        <v>14</v>
      </c>
      <c r="AJ103" s="2">
        <v>14</v>
      </c>
      <c r="AK103" s="2">
        <v>14</v>
      </c>
      <c r="AL103" s="2">
        <v>14</v>
      </c>
      <c r="AM103" s="382">
        <v>942.66666666666663</v>
      </c>
      <c r="AN103" s="2">
        <v>882</v>
      </c>
      <c r="AO103" s="2">
        <v>60.666666666666629</v>
      </c>
      <c r="AP103" s="2">
        <v>192.00102999999999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1</v>
      </c>
      <c r="BW103" s="65">
        <v>0</v>
      </c>
      <c r="BX103" s="65">
        <v>1</v>
      </c>
      <c r="BY103" s="65">
        <v>2</v>
      </c>
      <c r="BZ103" s="65">
        <v>0</v>
      </c>
      <c r="CA103" s="65">
        <v>0</v>
      </c>
      <c r="CB103" s="65">
        <v>1</v>
      </c>
      <c r="CC103" s="65">
        <v>0</v>
      </c>
      <c r="CD103" s="65">
        <v>0</v>
      </c>
      <c r="CE103" s="65">
        <v>2</v>
      </c>
      <c r="CF103" s="65">
        <v>1</v>
      </c>
      <c r="CG103" s="65">
        <v>0</v>
      </c>
      <c r="CH103" s="65">
        <v>2</v>
      </c>
      <c r="CI103" s="65">
        <v>2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12</v>
      </c>
      <c r="CT103" s="65">
        <v>13</v>
      </c>
      <c r="CU103" s="65">
        <v>14</v>
      </c>
      <c r="CV103" s="65">
        <v>9</v>
      </c>
      <c r="CW103" s="65">
        <v>8</v>
      </c>
      <c r="CX103" s="65">
        <v>14</v>
      </c>
      <c r="CY103" s="65">
        <v>9</v>
      </c>
      <c r="CZ103" s="65">
        <v>8</v>
      </c>
      <c r="DA103" s="65">
        <v>15</v>
      </c>
      <c r="DB103" s="65">
        <v>12</v>
      </c>
      <c r="DC103" s="65">
        <v>9</v>
      </c>
      <c r="DD103" s="65">
        <v>10</v>
      </c>
      <c r="DE103" s="65">
        <v>14</v>
      </c>
      <c r="DF103" s="65">
        <v>11</v>
      </c>
      <c r="DG103" s="65">
        <v>8</v>
      </c>
      <c r="DH103" s="65">
        <v>11</v>
      </c>
      <c r="DI103" s="65">
        <v>7</v>
      </c>
      <c r="DJ103" s="65">
        <v>8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382" t="s">
        <v>355</v>
      </c>
      <c r="DU103" s="382" t="s">
        <v>356</v>
      </c>
      <c r="DV103" s="382">
        <v>13</v>
      </c>
      <c r="DW103" s="2" t="s">
        <v>1</v>
      </c>
      <c r="DX103" s="2">
        <v>14</v>
      </c>
      <c r="DY103" s="382">
        <v>6</v>
      </c>
      <c r="DZ103" s="382">
        <v>4</v>
      </c>
      <c r="EA103" s="382">
        <v>4</v>
      </c>
      <c r="EB103" s="382">
        <v>3</v>
      </c>
      <c r="EC103" s="382">
        <v>2</v>
      </c>
      <c r="ED103" s="382">
        <v>4</v>
      </c>
      <c r="EE103" s="382">
        <v>2</v>
      </c>
      <c r="EF103" s="382">
        <v>2</v>
      </c>
      <c r="EG103" s="382">
        <v>6</v>
      </c>
      <c r="EH103" s="382">
        <v>4</v>
      </c>
      <c r="EI103" s="382">
        <v>4</v>
      </c>
      <c r="EJ103" s="382">
        <v>4</v>
      </c>
      <c r="EK103" s="382">
        <v>4</v>
      </c>
      <c r="EL103" s="382">
        <v>3</v>
      </c>
      <c r="EM103" s="382">
        <v>3</v>
      </c>
      <c r="EN103" s="382">
        <v>4</v>
      </c>
      <c r="EO103" s="382">
        <v>3</v>
      </c>
      <c r="EP103" s="382">
        <v>4</v>
      </c>
      <c r="EQ103" s="382">
        <v>3</v>
      </c>
      <c r="ER103" s="382">
        <v>4</v>
      </c>
      <c r="ES103" s="382">
        <v>6</v>
      </c>
      <c r="ET103" s="382">
        <v>3</v>
      </c>
      <c r="EU103" s="382">
        <v>3</v>
      </c>
      <c r="EV103" s="382">
        <v>5</v>
      </c>
      <c r="EW103" s="382">
        <v>3</v>
      </c>
      <c r="EX103" s="382">
        <v>2</v>
      </c>
      <c r="EY103" s="382">
        <v>4</v>
      </c>
      <c r="EZ103" s="382">
        <v>4</v>
      </c>
      <c r="FA103" s="382">
        <v>2</v>
      </c>
      <c r="FB103" s="382">
        <v>3</v>
      </c>
      <c r="FC103" s="382">
        <v>5</v>
      </c>
      <c r="FD103" s="382">
        <v>3</v>
      </c>
      <c r="FE103" s="382">
        <v>3</v>
      </c>
      <c r="FF103" s="382">
        <v>4</v>
      </c>
      <c r="FG103" s="382">
        <v>2</v>
      </c>
      <c r="FH103" s="382">
        <v>2</v>
      </c>
      <c r="FI103" s="382">
        <v>3</v>
      </c>
      <c r="FJ103" s="382">
        <v>5</v>
      </c>
      <c r="FK103" s="382">
        <v>4</v>
      </c>
      <c r="FL103" s="382">
        <v>3</v>
      </c>
      <c r="FM103" s="382">
        <v>3</v>
      </c>
      <c r="FN103" s="382">
        <v>5</v>
      </c>
      <c r="FO103" s="382">
        <v>4</v>
      </c>
      <c r="FP103" s="382">
        <v>4</v>
      </c>
      <c r="FQ103" s="382">
        <v>5</v>
      </c>
      <c r="FR103" s="382">
        <v>4</v>
      </c>
      <c r="FS103" s="382">
        <v>3</v>
      </c>
      <c r="FT103" s="382">
        <v>3</v>
      </c>
      <c r="FU103" s="382">
        <v>5</v>
      </c>
      <c r="FV103" s="382">
        <v>5</v>
      </c>
      <c r="FW103" s="382">
        <v>2</v>
      </c>
      <c r="FX103" s="382">
        <v>3</v>
      </c>
      <c r="FY103" s="382">
        <v>2</v>
      </c>
      <c r="FZ103" s="382">
        <v>2</v>
      </c>
      <c r="GA103" s="2"/>
      <c r="GB103" s="2"/>
      <c r="GC103" s="2"/>
      <c r="GD103" s="2"/>
      <c r="GE103" s="2"/>
      <c r="GF103" s="2"/>
      <c r="GG103" s="2"/>
      <c r="GH103" s="2"/>
      <c r="GI103" s="2"/>
      <c r="GJ103" s="382"/>
      <c r="GK103" s="382"/>
      <c r="GL103" s="382"/>
      <c r="GM103" s="2"/>
      <c r="GN103" s="2"/>
      <c r="GO103" s="2"/>
      <c r="GP103" s="2"/>
      <c r="GQ103" s="2"/>
      <c r="GR103" s="2"/>
    </row>
    <row r="104" spans="1:200" x14ac:dyDescent="0.35">
      <c r="A104" s="2" t="s">
        <v>701</v>
      </c>
      <c r="B104" s="2" t="s">
        <v>355</v>
      </c>
      <c r="C104" s="2" t="s">
        <v>700</v>
      </c>
      <c r="D104" s="2">
        <v>12</v>
      </c>
      <c r="E104" s="2">
        <v>0</v>
      </c>
      <c r="F104" s="2">
        <v>13</v>
      </c>
      <c r="G104" s="2">
        <v>4</v>
      </c>
      <c r="H104" s="2">
        <v>12</v>
      </c>
      <c r="I104" s="2">
        <v>17</v>
      </c>
      <c r="J104" s="2">
        <v>65</v>
      </c>
      <c r="K104" s="2">
        <v>67</v>
      </c>
      <c r="L104" s="2">
        <v>60</v>
      </c>
      <c r="M104" s="2">
        <v>0</v>
      </c>
      <c r="N104" s="2">
        <v>0</v>
      </c>
      <c r="O104" s="2">
        <v>132</v>
      </c>
      <c r="P104" s="2">
        <v>192</v>
      </c>
      <c r="Q104" s="2">
        <v>192</v>
      </c>
      <c r="R104" s="2">
        <v>192</v>
      </c>
      <c r="S104" s="2">
        <v>65</v>
      </c>
      <c r="T104" s="2">
        <v>-0.11111111111111116</v>
      </c>
      <c r="U104" s="2">
        <v>67</v>
      </c>
      <c r="V104" s="2">
        <v>0.38888888888888884</v>
      </c>
      <c r="W104" s="2">
        <v>0</v>
      </c>
      <c r="X104" s="2" t="e">
        <v>#DIV/0!</v>
      </c>
      <c r="Y104" s="2">
        <v>4</v>
      </c>
      <c r="Z104" s="2">
        <v>6</v>
      </c>
      <c r="AA104" s="2">
        <v>4</v>
      </c>
      <c r="AB104" s="2">
        <v>8</v>
      </c>
      <c r="AC104" s="2">
        <v>4</v>
      </c>
      <c r="AD104" s="2">
        <v>3</v>
      </c>
      <c r="AG104" s="2">
        <v>19</v>
      </c>
      <c r="AH104" s="2">
        <v>24</v>
      </c>
      <c r="AI104" s="2">
        <v>14</v>
      </c>
      <c r="AJ104" s="2">
        <v>14</v>
      </c>
      <c r="AK104" s="2">
        <v>14</v>
      </c>
      <c r="AL104" s="2">
        <v>15</v>
      </c>
      <c r="AM104" s="382">
        <v>942.33333333333337</v>
      </c>
      <c r="AN104" s="2">
        <v>935</v>
      </c>
      <c r="AO104" s="2">
        <v>7.3333333333333712</v>
      </c>
      <c r="AP104" s="2">
        <v>192.00103999999999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1</v>
      </c>
      <c r="BT104" s="65">
        <v>1</v>
      </c>
      <c r="BU104" s="65">
        <v>1</v>
      </c>
      <c r="BV104" s="65">
        <v>0</v>
      </c>
      <c r="BW104" s="65">
        <v>1</v>
      </c>
      <c r="BX104" s="65">
        <v>3</v>
      </c>
      <c r="BY104" s="65">
        <v>1</v>
      </c>
      <c r="BZ104" s="65">
        <v>1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1</v>
      </c>
      <c r="CG104" s="65">
        <v>0</v>
      </c>
      <c r="CH104" s="65">
        <v>2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11</v>
      </c>
      <c r="CT104" s="65">
        <v>11</v>
      </c>
      <c r="CU104" s="65">
        <v>13</v>
      </c>
      <c r="CV104" s="65">
        <v>9</v>
      </c>
      <c r="CW104" s="65">
        <v>10</v>
      </c>
      <c r="CX104" s="65">
        <v>11</v>
      </c>
      <c r="CY104" s="65">
        <v>6</v>
      </c>
      <c r="CZ104" s="65">
        <v>9</v>
      </c>
      <c r="DA104" s="65">
        <v>12</v>
      </c>
      <c r="DB104" s="65">
        <v>15</v>
      </c>
      <c r="DC104" s="65">
        <v>11</v>
      </c>
      <c r="DD104" s="65">
        <v>12</v>
      </c>
      <c r="DE104" s="65">
        <v>12</v>
      </c>
      <c r="DF104" s="65">
        <v>12</v>
      </c>
      <c r="DG104" s="65">
        <v>9</v>
      </c>
      <c r="DH104" s="65">
        <v>11</v>
      </c>
      <c r="DI104" s="65">
        <v>7</v>
      </c>
      <c r="DJ104" s="65">
        <v>11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382" t="s">
        <v>357</v>
      </c>
      <c r="DU104" s="382" t="s">
        <v>332</v>
      </c>
      <c r="DV104" s="382">
        <v>13</v>
      </c>
      <c r="DW104" s="2" t="s">
        <v>1</v>
      </c>
      <c r="DX104" s="2">
        <v>14</v>
      </c>
      <c r="DY104" s="382">
        <v>4</v>
      </c>
      <c r="DZ104" s="382">
        <v>4</v>
      </c>
      <c r="EA104" s="382">
        <v>3</v>
      </c>
      <c r="EB104" s="382">
        <v>4</v>
      </c>
      <c r="EC104" s="382">
        <v>3</v>
      </c>
      <c r="ED104" s="382">
        <v>3</v>
      </c>
      <c r="EE104" s="382">
        <v>2</v>
      </c>
      <c r="EF104" s="382">
        <v>3</v>
      </c>
      <c r="EG104" s="382">
        <v>3</v>
      </c>
      <c r="EH104" s="382">
        <v>6</v>
      </c>
      <c r="EI104" s="382">
        <v>4</v>
      </c>
      <c r="EJ104" s="382">
        <v>5</v>
      </c>
      <c r="EK104" s="382">
        <v>4</v>
      </c>
      <c r="EL104" s="382">
        <v>4</v>
      </c>
      <c r="EM104" s="382">
        <v>3</v>
      </c>
      <c r="EN104" s="382">
        <v>4</v>
      </c>
      <c r="EO104" s="382">
        <v>3</v>
      </c>
      <c r="EP104" s="382">
        <v>3</v>
      </c>
      <c r="EQ104" s="382">
        <v>4</v>
      </c>
      <c r="ER104" s="382">
        <v>4</v>
      </c>
      <c r="ES104" s="382">
        <v>6</v>
      </c>
      <c r="ET104" s="382">
        <v>2</v>
      </c>
      <c r="EU104" s="382">
        <v>4</v>
      </c>
      <c r="EV104" s="382">
        <v>4</v>
      </c>
      <c r="EW104" s="382">
        <v>2</v>
      </c>
      <c r="EX104" s="382">
        <v>2</v>
      </c>
      <c r="EY104" s="382">
        <v>4</v>
      </c>
      <c r="EZ104" s="382">
        <v>5</v>
      </c>
      <c r="FA104" s="382">
        <v>4</v>
      </c>
      <c r="FB104" s="382">
        <v>4</v>
      </c>
      <c r="FC104" s="382">
        <v>4</v>
      </c>
      <c r="FD104" s="382">
        <v>4</v>
      </c>
      <c r="FE104" s="382">
        <v>4</v>
      </c>
      <c r="FF104" s="382">
        <v>3</v>
      </c>
      <c r="FG104" s="382">
        <v>2</v>
      </c>
      <c r="FH104" s="382">
        <v>5</v>
      </c>
      <c r="FI104" s="382">
        <v>3</v>
      </c>
      <c r="FJ104" s="382">
        <v>3</v>
      </c>
      <c r="FK104" s="382">
        <v>4</v>
      </c>
      <c r="FL104" s="382">
        <v>3</v>
      </c>
      <c r="FM104" s="382">
        <v>3</v>
      </c>
      <c r="FN104" s="382">
        <v>4</v>
      </c>
      <c r="FO104" s="382">
        <v>2</v>
      </c>
      <c r="FP104" s="382">
        <v>4</v>
      </c>
      <c r="FQ104" s="382">
        <v>5</v>
      </c>
      <c r="FR104" s="382">
        <v>4</v>
      </c>
      <c r="FS104" s="382">
        <v>3</v>
      </c>
      <c r="FT104" s="382">
        <v>3</v>
      </c>
      <c r="FU104" s="382">
        <v>4</v>
      </c>
      <c r="FV104" s="382">
        <v>4</v>
      </c>
      <c r="FW104" s="382">
        <v>2</v>
      </c>
      <c r="FX104" s="382">
        <v>4</v>
      </c>
      <c r="FY104" s="382">
        <v>2</v>
      </c>
      <c r="FZ104" s="382">
        <v>3</v>
      </c>
      <c r="GA104" s="2"/>
      <c r="GB104" s="2"/>
      <c r="GC104" s="2"/>
      <c r="GD104" s="2"/>
      <c r="GE104" s="2"/>
      <c r="GF104" s="2"/>
      <c r="GG104" s="2"/>
      <c r="GH104" s="2"/>
      <c r="GI104" s="2"/>
      <c r="GJ104" s="382"/>
      <c r="GK104" s="382"/>
      <c r="GL104" s="382"/>
      <c r="GM104" s="2"/>
      <c r="GN104" s="2"/>
      <c r="GO104" s="2"/>
      <c r="GP104" s="2"/>
      <c r="GQ104" s="2"/>
      <c r="GR104" s="2"/>
    </row>
    <row r="105" spans="1:200" x14ac:dyDescent="0.35">
      <c r="A105" s="2" t="s">
        <v>702</v>
      </c>
      <c r="B105" s="2" t="s">
        <v>365</v>
      </c>
      <c r="C105" s="2" t="s">
        <v>700</v>
      </c>
      <c r="D105" s="2">
        <v>13</v>
      </c>
      <c r="E105" s="2">
        <v>0</v>
      </c>
      <c r="F105" s="2">
        <v>9</v>
      </c>
      <c r="G105" s="2">
        <v>6</v>
      </c>
      <c r="H105" s="2">
        <v>13</v>
      </c>
      <c r="I105" s="2">
        <v>15</v>
      </c>
      <c r="J105" s="2">
        <v>63</v>
      </c>
      <c r="K105" s="2">
        <v>64</v>
      </c>
      <c r="L105" s="2">
        <v>65</v>
      </c>
      <c r="M105" s="2">
        <v>0</v>
      </c>
      <c r="N105" s="2">
        <v>0</v>
      </c>
      <c r="O105" s="2">
        <v>127</v>
      </c>
      <c r="P105" s="2">
        <v>192</v>
      </c>
      <c r="Q105" s="2">
        <v>192</v>
      </c>
      <c r="R105" s="2">
        <v>192</v>
      </c>
      <c r="S105" s="2">
        <v>63</v>
      </c>
      <c r="T105" s="2">
        <v>-5.5555555555555358E-2</v>
      </c>
      <c r="U105" s="2">
        <v>64</v>
      </c>
      <c r="V105" s="2">
        <v>-5.5555555555555802E-2</v>
      </c>
      <c r="W105" s="2">
        <v>0</v>
      </c>
      <c r="X105" s="2" t="e">
        <v>#DIV/0!</v>
      </c>
      <c r="Y105" s="2">
        <v>6</v>
      </c>
      <c r="Z105" s="2">
        <v>6</v>
      </c>
      <c r="AA105" s="2">
        <v>3</v>
      </c>
      <c r="AB105" s="2">
        <v>5</v>
      </c>
      <c r="AC105" s="2">
        <v>4</v>
      </c>
      <c r="AD105" s="2">
        <v>4</v>
      </c>
      <c r="AG105" s="2">
        <v>11</v>
      </c>
      <c r="AH105" s="2">
        <v>14</v>
      </c>
      <c r="AI105" s="2">
        <v>14</v>
      </c>
      <c r="AJ105" s="2">
        <v>14</v>
      </c>
      <c r="AK105" s="2">
        <v>14</v>
      </c>
      <c r="AL105" s="2">
        <v>16</v>
      </c>
      <c r="AM105" s="382">
        <v>942.66666666666663</v>
      </c>
      <c r="AN105" s="2">
        <v>931</v>
      </c>
      <c r="AO105" s="2">
        <v>11.666666666666629</v>
      </c>
      <c r="AP105" s="2">
        <v>192.00104999999999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2</v>
      </c>
      <c r="BT105" s="65">
        <v>0</v>
      </c>
      <c r="BU105" s="65">
        <v>0</v>
      </c>
      <c r="BV105" s="65">
        <v>1</v>
      </c>
      <c r="BW105" s="65">
        <v>0</v>
      </c>
      <c r="BX105" s="65">
        <v>1</v>
      </c>
      <c r="BY105" s="65">
        <v>3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1</v>
      </c>
      <c r="CF105" s="65">
        <v>1</v>
      </c>
      <c r="CG105" s="65">
        <v>1</v>
      </c>
      <c r="CH105" s="65">
        <v>1</v>
      </c>
      <c r="CI105" s="65">
        <v>2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12</v>
      </c>
      <c r="CU105" s="65">
        <v>14</v>
      </c>
      <c r="CV105" s="65">
        <v>9</v>
      </c>
      <c r="CW105" s="65">
        <v>8</v>
      </c>
      <c r="CX105" s="65">
        <v>12</v>
      </c>
      <c r="CY105" s="65">
        <v>12</v>
      </c>
      <c r="CZ105" s="65">
        <v>6</v>
      </c>
      <c r="DA105" s="65">
        <v>12</v>
      </c>
      <c r="DB105" s="65">
        <v>16</v>
      </c>
      <c r="DC105" s="65">
        <v>9</v>
      </c>
      <c r="DD105" s="65">
        <v>10</v>
      </c>
      <c r="DE105" s="65">
        <v>14</v>
      </c>
      <c r="DF105" s="65">
        <v>13</v>
      </c>
      <c r="DG105" s="65">
        <v>9</v>
      </c>
      <c r="DH105" s="65">
        <v>10</v>
      </c>
      <c r="DI105" s="65">
        <v>8</v>
      </c>
      <c r="DJ105" s="65">
        <v>7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82" t="s">
        <v>358</v>
      </c>
      <c r="DU105" s="382" t="s">
        <v>332</v>
      </c>
      <c r="DV105" s="382">
        <v>13</v>
      </c>
      <c r="DW105" s="382" t="s">
        <v>1</v>
      </c>
      <c r="DX105" s="382">
        <v>14</v>
      </c>
      <c r="DY105" s="382">
        <v>3</v>
      </c>
      <c r="DZ105" s="382">
        <v>6</v>
      </c>
      <c r="EA105" s="382">
        <v>5</v>
      </c>
      <c r="EB105" s="382">
        <v>3</v>
      </c>
      <c r="EC105" s="382">
        <v>2</v>
      </c>
      <c r="ED105" s="382">
        <v>4</v>
      </c>
      <c r="EE105" s="382">
        <v>2</v>
      </c>
      <c r="EF105" s="382">
        <v>2</v>
      </c>
      <c r="EG105" s="382">
        <v>4</v>
      </c>
      <c r="EH105" s="382">
        <v>6</v>
      </c>
      <c r="EI105" s="382">
        <v>3</v>
      </c>
      <c r="EJ105" s="382">
        <v>4</v>
      </c>
      <c r="EK105" s="382">
        <v>5</v>
      </c>
      <c r="EL105" s="382">
        <v>4</v>
      </c>
      <c r="EM105" s="382">
        <v>2</v>
      </c>
      <c r="EN105" s="382">
        <v>4</v>
      </c>
      <c r="EO105" s="382">
        <v>2</v>
      </c>
      <c r="EP105" s="382">
        <v>2</v>
      </c>
      <c r="EQ105" s="382">
        <v>5</v>
      </c>
      <c r="ER105" s="382">
        <v>3</v>
      </c>
      <c r="ES105" s="382">
        <v>5</v>
      </c>
      <c r="ET105" s="382">
        <v>3</v>
      </c>
      <c r="EU105" s="382">
        <v>3</v>
      </c>
      <c r="EV105" s="382">
        <v>4</v>
      </c>
      <c r="EW105" s="382">
        <v>4</v>
      </c>
      <c r="EX105" s="382">
        <v>2</v>
      </c>
      <c r="EY105" s="382">
        <v>4</v>
      </c>
      <c r="EZ105" s="382">
        <v>4</v>
      </c>
      <c r="FA105" s="382">
        <v>3</v>
      </c>
      <c r="FB105" s="382">
        <v>3</v>
      </c>
      <c r="FC105" s="382">
        <v>5</v>
      </c>
      <c r="FD105" s="382">
        <v>3</v>
      </c>
      <c r="FE105" s="382">
        <v>3</v>
      </c>
      <c r="FF105" s="382">
        <v>4</v>
      </c>
      <c r="FG105" s="382">
        <v>3</v>
      </c>
      <c r="FH105" s="382">
        <v>3</v>
      </c>
      <c r="FI105" s="382">
        <v>3</v>
      </c>
      <c r="FJ105" s="382">
        <v>3</v>
      </c>
      <c r="FK105" s="382">
        <v>4</v>
      </c>
      <c r="FL105" s="382">
        <v>3</v>
      </c>
      <c r="FM105" s="382">
        <v>3</v>
      </c>
      <c r="FN105" s="382">
        <v>4</v>
      </c>
      <c r="FO105" s="382">
        <v>6</v>
      </c>
      <c r="FP105" s="382">
        <v>2</v>
      </c>
      <c r="FQ105" s="382">
        <v>4</v>
      </c>
      <c r="FR105" s="382">
        <v>6</v>
      </c>
      <c r="FS105" s="382">
        <v>3</v>
      </c>
      <c r="FT105" s="382">
        <v>3</v>
      </c>
      <c r="FU105" s="382">
        <v>4</v>
      </c>
      <c r="FV105" s="382">
        <v>6</v>
      </c>
      <c r="FW105" s="382">
        <v>4</v>
      </c>
      <c r="FX105" s="382">
        <v>2</v>
      </c>
      <c r="FY105" s="382">
        <v>3</v>
      </c>
      <c r="FZ105" s="382">
        <v>2</v>
      </c>
      <c r="GA105" s="2"/>
      <c r="GB105" s="2"/>
      <c r="GC105" s="2"/>
      <c r="GD105" s="2"/>
      <c r="GE105" s="2"/>
      <c r="GF105" s="2"/>
      <c r="GG105" s="2"/>
      <c r="GH105" s="2"/>
      <c r="GI105" s="2"/>
      <c r="GJ105" s="382"/>
      <c r="GK105" s="382"/>
      <c r="GL105" s="382"/>
      <c r="GM105" s="2"/>
      <c r="GN105" s="2"/>
      <c r="GO105" s="2"/>
      <c r="GP105" s="2"/>
      <c r="GQ105" s="2"/>
      <c r="GR105" s="2"/>
    </row>
    <row r="106" spans="1:200" x14ac:dyDescent="0.35">
      <c r="A106" s="2" t="s">
        <v>703</v>
      </c>
      <c r="B106" s="2" t="s">
        <v>386</v>
      </c>
      <c r="C106" s="2" t="s">
        <v>700</v>
      </c>
      <c r="D106" s="2">
        <v>7</v>
      </c>
      <c r="E106" s="2">
        <v>0</v>
      </c>
      <c r="F106" s="2">
        <v>11</v>
      </c>
      <c r="G106" s="2">
        <v>2</v>
      </c>
      <c r="H106" s="2">
        <v>7</v>
      </c>
      <c r="I106" s="2">
        <v>13</v>
      </c>
      <c r="J106" s="2">
        <v>62</v>
      </c>
      <c r="K106" s="2">
        <v>62</v>
      </c>
      <c r="L106" s="2">
        <v>68</v>
      </c>
      <c r="M106" s="2">
        <v>0</v>
      </c>
      <c r="N106" s="2">
        <v>0</v>
      </c>
      <c r="O106" s="2">
        <v>124</v>
      </c>
      <c r="P106" s="2">
        <v>192</v>
      </c>
      <c r="Q106" s="2">
        <v>192</v>
      </c>
      <c r="R106" s="2">
        <v>192</v>
      </c>
      <c r="S106" s="2">
        <v>62</v>
      </c>
      <c r="T106" s="2">
        <v>0</v>
      </c>
      <c r="U106" s="2">
        <v>62</v>
      </c>
      <c r="V106" s="2">
        <v>-0.33333333333333304</v>
      </c>
      <c r="W106" s="2">
        <v>0</v>
      </c>
      <c r="X106" s="2" t="e">
        <v>#DIV/0!</v>
      </c>
      <c r="Y106" s="2">
        <v>2</v>
      </c>
      <c r="Z106" s="2">
        <v>3</v>
      </c>
      <c r="AA106" s="2">
        <v>2</v>
      </c>
      <c r="AB106" s="2">
        <v>3</v>
      </c>
      <c r="AC106" s="2">
        <v>3</v>
      </c>
      <c r="AD106" s="2">
        <v>7</v>
      </c>
      <c r="AG106" s="2">
        <v>9</v>
      </c>
      <c r="AH106" s="2">
        <v>9</v>
      </c>
      <c r="AI106" s="2">
        <v>14</v>
      </c>
      <c r="AJ106" s="2">
        <v>14</v>
      </c>
      <c r="AK106" s="2">
        <v>14</v>
      </c>
      <c r="AL106" s="2">
        <v>17</v>
      </c>
      <c r="AM106" s="382">
        <v>942.66666666666663</v>
      </c>
      <c r="AN106" s="2">
        <v>928</v>
      </c>
      <c r="AO106" s="2">
        <v>14.666666666666629</v>
      </c>
      <c r="AP106" s="2">
        <v>192.00106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1</v>
      </c>
      <c r="BT106" s="65">
        <v>0</v>
      </c>
      <c r="BU106" s="65">
        <v>0</v>
      </c>
      <c r="BV106" s="65">
        <v>1</v>
      </c>
      <c r="BW106" s="65">
        <v>0</v>
      </c>
      <c r="BX106" s="65">
        <v>0</v>
      </c>
      <c r="BY106" s="65">
        <v>1</v>
      </c>
      <c r="BZ106" s="65">
        <v>0</v>
      </c>
      <c r="CA106" s="65">
        <v>0</v>
      </c>
      <c r="CB106" s="65">
        <v>0</v>
      </c>
      <c r="CC106" s="65">
        <v>1</v>
      </c>
      <c r="CD106" s="65">
        <v>0</v>
      </c>
      <c r="CE106" s="65">
        <v>0</v>
      </c>
      <c r="CF106" s="65">
        <v>0</v>
      </c>
      <c r="CG106" s="65">
        <v>1</v>
      </c>
      <c r="CH106" s="65">
        <v>2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11</v>
      </c>
      <c r="CT106" s="65">
        <v>11</v>
      </c>
      <c r="CU106" s="65">
        <v>13</v>
      </c>
      <c r="CV106" s="65">
        <v>9</v>
      </c>
      <c r="CW106" s="65">
        <v>8</v>
      </c>
      <c r="CX106" s="65">
        <v>12</v>
      </c>
      <c r="CY106" s="65">
        <v>11</v>
      </c>
      <c r="CZ106" s="65">
        <v>8</v>
      </c>
      <c r="DA106" s="65">
        <v>14</v>
      </c>
      <c r="DB106" s="65">
        <v>12</v>
      </c>
      <c r="DC106" s="65">
        <v>11</v>
      </c>
      <c r="DD106" s="65">
        <v>8</v>
      </c>
      <c r="DE106" s="65">
        <v>12</v>
      </c>
      <c r="DF106" s="65">
        <v>15</v>
      </c>
      <c r="DG106" s="65">
        <v>9</v>
      </c>
      <c r="DH106" s="65">
        <v>9</v>
      </c>
      <c r="DI106" s="65">
        <v>7</v>
      </c>
      <c r="DJ106" s="65">
        <v>12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382" t="s">
        <v>359</v>
      </c>
      <c r="DU106" s="382" t="s">
        <v>332</v>
      </c>
      <c r="DV106" s="382">
        <v>13</v>
      </c>
      <c r="DW106" s="2" t="s">
        <v>1</v>
      </c>
      <c r="DX106" s="2">
        <v>14</v>
      </c>
      <c r="DY106" s="382">
        <v>4</v>
      </c>
      <c r="DZ106" s="382">
        <v>4</v>
      </c>
      <c r="EA106" s="382">
        <v>4</v>
      </c>
      <c r="EB106" s="382">
        <v>3</v>
      </c>
      <c r="EC106" s="382">
        <v>2</v>
      </c>
      <c r="ED106" s="382">
        <v>4</v>
      </c>
      <c r="EE106" s="382">
        <v>3</v>
      </c>
      <c r="EF106" s="382">
        <v>2</v>
      </c>
      <c r="EG106" s="382">
        <v>4</v>
      </c>
      <c r="EH106" s="382">
        <v>4</v>
      </c>
      <c r="EI106" s="382">
        <v>4</v>
      </c>
      <c r="EJ106" s="382">
        <v>3</v>
      </c>
      <c r="EK106" s="382">
        <v>4</v>
      </c>
      <c r="EL106" s="382">
        <v>5</v>
      </c>
      <c r="EM106" s="382">
        <v>3</v>
      </c>
      <c r="EN106" s="382">
        <v>3</v>
      </c>
      <c r="EO106" s="382">
        <v>3</v>
      </c>
      <c r="EP106" s="382">
        <v>3</v>
      </c>
      <c r="EQ106" s="382">
        <v>3</v>
      </c>
      <c r="ER106" s="382">
        <v>4</v>
      </c>
      <c r="ES106" s="382">
        <v>5</v>
      </c>
      <c r="ET106" s="382">
        <v>3</v>
      </c>
      <c r="EU106" s="382">
        <v>3</v>
      </c>
      <c r="EV106" s="382">
        <v>4</v>
      </c>
      <c r="EW106" s="382">
        <v>4</v>
      </c>
      <c r="EX106" s="382">
        <v>3</v>
      </c>
      <c r="EY106" s="382">
        <v>5</v>
      </c>
      <c r="EZ106" s="382">
        <v>4</v>
      </c>
      <c r="FA106" s="382">
        <v>3</v>
      </c>
      <c r="FB106" s="382">
        <v>3</v>
      </c>
      <c r="FC106" s="382">
        <v>4</v>
      </c>
      <c r="FD106" s="382">
        <v>4</v>
      </c>
      <c r="FE106" s="382">
        <v>3</v>
      </c>
      <c r="FF106" s="382">
        <v>2</v>
      </c>
      <c r="FG106" s="382">
        <v>2</v>
      </c>
      <c r="FH106" s="382">
        <v>3</v>
      </c>
      <c r="FI106" s="382">
        <v>4</v>
      </c>
      <c r="FJ106" s="382">
        <v>3</v>
      </c>
      <c r="FK106" s="382">
        <v>4</v>
      </c>
      <c r="FL106" s="382">
        <v>3</v>
      </c>
      <c r="FM106" s="382">
        <v>3</v>
      </c>
      <c r="FN106" s="382">
        <v>4</v>
      </c>
      <c r="FO106" s="382">
        <v>4</v>
      </c>
      <c r="FP106" s="382">
        <v>3</v>
      </c>
      <c r="FQ106" s="382">
        <v>5</v>
      </c>
      <c r="FR106" s="382">
        <v>4</v>
      </c>
      <c r="FS106" s="382">
        <v>4</v>
      </c>
      <c r="FT106" s="382">
        <v>2</v>
      </c>
      <c r="FU106" s="382">
        <v>4</v>
      </c>
      <c r="FV106" s="382">
        <v>6</v>
      </c>
      <c r="FW106" s="382">
        <v>3</v>
      </c>
      <c r="FX106" s="382">
        <v>4</v>
      </c>
      <c r="FY106" s="382">
        <v>2</v>
      </c>
      <c r="FZ106" s="382">
        <v>6</v>
      </c>
      <c r="GA106" s="2"/>
      <c r="GB106" s="2"/>
      <c r="GC106" s="2"/>
      <c r="GD106" s="2"/>
      <c r="GE106" s="2"/>
      <c r="GF106" s="2"/>
      <c r="GG106" s="2"/>
      <c r="GH106" s="2"/>
      <c r="GI106" s="2"/>
      <c r="GJ106" s="382"/>
      <c r="GK106" s="382"/>
      <c r="GL106" s="382"/>
      <c r="GM106" s="2"/>
      <c r="GN106" s="2"/>
      <c r="GO106" s="2"/>
      <c r="GP106" s="2"/>
      <c r="GQ106" s="2"/>
      <c r="GR106" s="2"/>
    </row>
    <row r="107" spans="1:200" x14ac:dyDescent="0.35">
      <c r="A107" s="2" t="s">
        <v>704</v>
      </c>
      <c r="B107" s="2" t="s">
        <v>399</v>
      </c>
      <c r="C107" s="2" t="s">
        <v>699</v>
      </c>
      <c r="D107" s="2">
        <v>14</v>
      </c>
      <c r="E107" s="2">
        <v>0</v>
      </c>
      <c r="F107" s="2">
        <v>11</v>
      </c>
      <c r="G107" s="2">
        <v>5</v>
      </c>
      <c r="H107" s="2">
        <v>14</v>
      </c>
      <c r="I107" s="2">
        <v>16</v>
      </c>
      <c r="J107" s="2">
        <v>59</v>
      </c>
      <c r="K107" s="2">
        <v>60</v>
      </c>
      <c r="L107" s="2">
        <v>72</v>
      </c>
      <c r="M107" s="2">
        <v>0</v>
      </c>
      <c r="N107" s="2">
        <v>0</v>
      </c>
      <c r="O107" s="2">
        <v>119</v>
      </c>
      <c r="P107" s="2">
        <v>191</v>
      </c>
      <c r="Q107" s="2">
        <v>191</v>
      </c>
      <c r="R107" s="2">
        <v>191</v>
      </c>
      <c r="S107" s="2">
        <v>59</v>
      </c>
      <c r="T107" s="2">
        <v>-5.5555555555555802E-2</v>
      </c>
      <c r="U107" s="2">
        <v>60</v>
      </c>
      <c r="V107" s="2">
        <v>-0.66666666666666652</v>
      </c>
      <c r="W107" s="2">
        <v>0</v>
      </c>
      <c r="X107" s="2" t="e">
        <v>#DIV/0!</v>
      </c>
      <c r="Y107" s="2">
        <v>6</v>
      </c>
      <c r="Z107" s="2">
        <v>3</v>
      </c>
      <c r="AA107" s="2">
        <v>6</v>
      </c>
      <c r="AB107" s="2">
        <v>4</v>
      </c>
      <c r="AC107" s="2">
        <v>2</v>
      </c>
      <c r="AD107" s="2">
        <v>9</v>
      </c>
      <c r="AG107" s="2">
        <v>4</v>
      </c>
      <c r="AH107" s="2">
        <v>5</v>
      </c>
      <c r="AI107" s="2">
        <v>12</v>
      </c>
      <c r="AJ107" s="2">
        <v>12</v>
      </c>
      <c r="AK107" s="2">
        <v>12</v>
      </c>
      <c r="AL107" s="2">
        <v>13</v>
      </c>
      <c r="AM107" s="382">
        <v>940.33333333333337</v>
      </c>
      <c r="AN107" s="2">
        <v>956</v>
      </c>
      <c r="AO107" s="2">
        <v>-15.666666666666629</v>
      </c>
      <c r="AP107" s="2">
        <v>191.00107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1</v>
      </c>
      <c r="BV107" s="65">
        <v>1</v>
      </c>
      <c r="BW107" s="65">
        <v>0</v>
      </c>
      <c r="BX107" s="65">
        <v>1</v>
      </c>
      <c r="BY107" s="65">
        <v>2</v>
      </c>
      <c r="BZ107" s="65">
        <v>0</v>
      </c>
      <c r="CA107" s="65">
        <v>1</v>
      </c>
      <c r="CB107" s="65">
        <v>2</v>
      </c>
      <c r="CC107" s="65">
        <v>2</v>
      </c>
      <c r="CD107" s="65">
        <v>0</v>
      </c>
      <c r="CE107" s="65">
        <v>2</v>
      </c>
      <c r="CF107" s="65">
        <v>1</v>
      </c>
      <c r="CG107" s="65">
        <v>1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12</v>
      </c>
      <c r="CT107" s="65">
        <v>13</v>
      </c>
      <c r="CU107" s="65">
        <v>15</v>
      </c>
      <c r="CV107" s="65">
        <v>9</v>
      </c>
      <c r="CW107" s="65">
        <v>9</v>
      </c>
      <c r="CX107" s="65">
        <v>15</v>
      </c>
      <c r="CY107" s="65">
        <v>8</v>
      </c>
      <c r="CZ107" s="65">
        <v>7</v>
      </c>
      <c r="DA107" s="65">
        <v>13</v>
      </c>
      <c r="DB107" s="65">
        <v>14</v>
      </c>
      <c r="DC107" s="65">
        <v>7</v>
      </c>
      <c r="DD107" s="65">
        <v>8</v>
      </c>
      <c r="DE107" s="65">
        <v>14</v>
      </c>
      <c r="DF107" s="65">
        <v>10</v>
      </c>
      <c r="DG107" s="65">
        <v>9</v>
      </c>
      <c r="DH107" s="65">
        <v>9</v>
      </c>
      <c r="DI107" s="65">
        <v>9</v>
      </c>
      <c r="DJ107" s="65">
        <v>10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382" t="s">
        <v>360</v>
      </c>
      <c r="DU107" s="382" t="s">
        <v>332</v>
      </c>
      <c r="DV107" s="382">
        <v>17</v>
      </c>
      <c r="DW107" s="2" t="s">
        <v>1</v>
      </c>
      <c r="DX107" s="2">
        <v>12</v>
      </c>
      <c r="DY107" s="382">
        <v>5</v>
      </c>
      <c r="DZ107" s="382">
        <v>4</v>
      </c>
      <c r="EA107" s="382">
        <v>4</v>
      </c>
      <c r="EB107" s="382">
        <v>3</v>
      </c>
      <c r="EC107" s="382">
        <v>4</v>
      </c>
      <c r="ED107" s="382">
        <v>4</v>
      </c>
      <c r="EE107" s="382">
        <v>3</v>
      </c>
      <c r="EF107" s="382">
        <v>2</v>
      </c>
      <c r="EG107" s="382">
        <v>4</v>
      </c>
      <c r="EH107" s="382">
        <v>3</v>
      </c>
      <c r="EI107" s="382">
        <v>3</v>
      </c>
      <c r="EJ107" s="382">
        <v>2</v>
      </c>
      <c r="EK107" s="382">
        <v>4</v>
      </c>
      <c r="EL107" s="382">
        <v>3</v>
      </c>
      <c r="EM107" s="382">
        <v>2</v>
      </c>
      <c r="EN107" s="382">
        <v>2</v>
      </c>
      <c r="EO107" s="382">
        <v>3</v>
      </c>
      <c r="EP107" s="382">
        <v>4</v>
      </c>
      <c r="EQ107" s="382">
        <v>4</v>
      </c>
      <c r="ER107" s="382">
        <v>4</v>
      </c>
      <c r="ES107" s="382">
        <v>6</v>
      </c>
      <c r="ET107" s="382">
        <v>2</v>
      </c>
      <c r="EU107" s="382">
        <v>3</v>
      </c>
      <c r="EV107" s="382">
        <v>4</v>
      </c>
      <c r="EW107" s="382">
        <v>2</v>
      </c>
      <c r="EX107" s="382">
        <v>2</v>
      </c>
      <c r="EY107" s="382">
        <v>5</v>
      </c>
      <c r="EZ107" s="382">
        <v>5</v>
      </c>
      <c r="FA107" s="382">
        <v>2</v>
      </c>
      <c r="FB107" s="382">
        <v>2</v>
      </c>
      <c r="FC107" s="382">
        <v>4</v>
      </c>
      <c r="FD107" s="382">
        <v>3</v>
      </c>
      <c r="FE107" s="382">
        <v>3</v>
      </c>
      <c r="FF107" s="382">
        <v>3</v>
      </c>
      <c r="FG107" s="382">
        <v>3</v>
      </c>
      <c r="FH107" s="382">
        <v>3</v>
      </c>
      <c r="FI107" s="382">
        <v>3</v>
      </c>
      <c r="FJ107" s="382">
        <v>5</v>
      </c>
      <c r="FK107" s="382">
        <v>5</v>
      </c>
      <c r="FL107" s="382">
        <v>4</v>
      </c>
      <c r="FM107" s="382">
        <v>2</v>
      </c>
      <c r="FN107" s="382">
        <v>7</v>
      </c>
      <c r="FO107" s="382">
        <v>3</v>
      </c>
      <c r="FP107" s="382">
        <v>3</v>
      </c>
      <c r="FQ107" s="382">
        <v>4</v>
      </c>
      <c r="FR107" s="382">
        <v>6</v>
      </c>
      <c r="FS107" s="382">
        <v>2</v>
      </c>
      <c r="FT107" s="382">
        <v>4</v>
      </c>
      <c r="FU107" s="382">
        <v>6</v>
      </c>
      <c r="FV107" s="382">
        <v>4</v>
      </c>
      <c r="FW107" s="382">
        <v>4</v>
      </c>
      <c r="FX107" s="382">
        <v>4</v>
      </c>
      <c r="FY107" s="382">
        <v>3</v>
      </c>
      <c r="FZ107" s="382">
        <v>3</v>
      </c>
      <c r="GA107" s="2"/>
      <c r="GB107" s="2"/>
      <c r="GC107" s="2"/>
      <c r="GD107" s="2"/>
      <c r="GE107" s="2"/>
      <c r="GF107" s="2"/>
      <c r="GG107" s="2"/>
      <c r="GH107" s="2"/>
      <c r="GI107" s="2"/>
      <c r="GJ107" s="382"/>
      <c r="GK107" s="382"/>
      <c r="GL107" s="382"/>
      <c r="GM107" s="2"/>
      <c r="GN107" s="2"/>
      <c r="GO107" s="2"/>
      <c r="GP107" s="2"/>
      <c r="GQ107" s="2"/>
      <c r="GR107" s="2"/>
    </row>
    <row r="108" spans="1:200" x14ac:dyDescent="0.35">
      <c r="A108" s="2" t="s">
        <v>705</v>
      </c>
      <c r="B108" s="2" t="s">
        <v>394</v>
      </c>
      <c r="C108" s="2" t="s">
        <v>705</v>
      </c>
      <c r="D108" s="2">
        <v>6</v>
      </c>
      <c r="E108" s="2">
        <v>0</v>
      </c>
      <c r="F108" s="2">
        <v>14</v>
      </c>
      <c r="G108" s="2">
        <v>2</v>
      </c>
      <c r="H108" s="2">
        <v>6</v>
      </c>
      <c r="I108" s="2">
        <v>16</v>
      </c>
      <c r="J108" s="2">
        <v>69</v>
      </c>
      <c r="K108" s="2">
        <v>59</v>
      </c>
      <c r="L108" s="2">
        <v>67</v>
      </c>
      <c r="M108" s="2">
        <v>0</v>
      </c>
      <c r="N108" s="2">
        <v>0</v>
      </c>
      <c r="O108" s="2">
        <v>128</v>
      </c>
      <c r="P108" s="2">
        <v>195</v>
      </c>
      <c r="Q108" s="2">
        <v>195</v>
      </c>
      <c r="R108" s="2">
        <v>195</v>
      </c>
      <c r="S108" s="2">
        <v>69</v>
      </c>
      <c r="T108" s="2">
        <v>0.5555555555555558</v>
      </c>
      <c r="U108" s="2">
        <v>59</v>
      </c>
      <c r="V108" s="2">
        <v>-0.44444444444444464</v>
      </c>
      <c r="W108" s="2">
        <v>0</v>
      </c>
      <c r="X108" s="2" t="e">
        <v>#DIV/0!</v>
      </c>
      <c r="Y108" s="2">
        <v>1</v>
      </c>
      <c r="Z108" s="2">
        <v>8</v>
      </c>
      <c r="AA108" s="2">
        <v>4</v>
      </c>
      <c r="AB108" s="2">
        <v>2</v>
      </c>
      <c r="AC108" s="2">
        <v>1</v>
      </c>
      <c r="AD108" s="2">
        <v>6</v>
      </c>
      <c r="AG108" s="2">
        <v>41</v>
      </c>
      <c r="AH108" s="2">
        <v>18</v>
      </c>
      <c r="AI108" s="2">
        <v>18</v>
      </c>
      <c r="AJ108" s="2">
        <v>18</v>
      </c>
      <c r="AK108" s="2">
        <v>18</v>
      </c>
      <c r="AL108" s="2">
        <v>18</v>
      </c>
      <c r="AM108" s="382">
        <v>934.33333333333337</v>
      </c>
      <c r="AN108" s="2">
        <v>923</v>
      </c>
      <c r="AO108" s="2">
        <v>11.333333333333371</v>
      </c>
      <c r="AP108" s="2">
        <v>195.00108</v>
      </c>
      <c r="AQ108" s="65">
        <v>3</v>
      </c>
      <c r="AR108" s="65">
        <v>3</v>
      </c>
      <c r="AS108" s="65">
        <v>3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1</v>
      </c>
      <c r="BT108" s="65">
        <v>1</v>
      </c>
      <c r="BU108" s="65">
        <v>0</v>
      </c>
      <c r="BV108" s="65">
        <v>0</v>
      </c>
      <c r="BW108" s="65">
        <v>1</v>
      </c>
      <c r="BX108" s="65">
        <v>0</v>
      </c>
      <c r="BY108" s="65">
        <v>1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1</v>
      </c>
      <c r="CH108" s="65">
        <v>1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11</v>
      </c>
      <c r="CT108" s="65">
        <v>11</v>
      </c>
      <c r="CU108" s="65">
        <v>14</v>
      </c>
      <c r="CV108" s="65">
        <v>10</v>
      </c>
      <c r="CW108" s="65">
        <v>10</v>
      </c>
      <c r="CX108" s="65">
        <v>11</v>
      </c>
      <c r="CY108" s="65">
        <v>9</v>
      </c>
      <c r="CZ108" s="65">
        <v>9</v>
      </c>
      <c r="DA108" s="65">
        <v>15</v>
      </c>
      <c r="DB108" s="65">
        <v>13</v>
      </c>
      <c r="DC108" s="65">
        <v>11</v>
      </c>
      <c r="DD108" s="65">
        <v>9</v>
      </c>
      <c r="DE108" s="65">
        <v>13</v>
      </c>
      <c r="DF108" s="65">
        <v>13</v>
      </c>
      <c r="DG108" s="65">
        <v>10</v>
      </c>
      <c r="DH108" s="65">
        <v>9</v>
      </c>
      <c r="DI108" s="65">
        <v>8</v>
      </c>
      <c r="DJ108" s="65">
        <v>9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382" t="s">
        <v>361</v>
      </c>
      <c r="DU108" s="382" t="s">
        <v>332</v>
      </c>
      <c r="DV108" s="382">
        <v>18</v>
      </c>
      <c r="DW108" s="2" t="s">
        <v>1</v>
      </c>
      <c r="DX108" s="2">
        <v>18</v>
      </c>
      <c r="DY108" s="382">
        <v>4</v>
      </c>
      <c r="DZ108" s="382">
        <v>4</v>
      </c>
      <c r="EA108" s="382">
        <v>5</v>
      </c>
      <c r="EB108" s="382">
        <v>4</v>
      </c>
      <c r="EC108" s="382">
        <v>3</v>
      </c>
      <c r="ED108" s="382">
        <v>3</v>
      </c>
      <c r="EE108" s="382">
        <v>3</v>
      </c>
      <c r="EF108" s="382">
        <v>3</v>
      </c>
      <c r="EG108" s="382">
        <v>6</v>
      </c>
      <c r="EH108" s="382">
        <v>5</v>
      </c>
      <c r="EI108" s="382">
        <v>4</v>
      </c>
      <c r="EJ108" s="382">
        <v>3</v>
      </c>
      <c r="EK108" s="382">
        <v>4</v>
      </c>
      <c r="EL108" s="382">
        <v>5</v>
      </c>
      <c r="EM108" s="382">
        <v>4</v>
      </c>
      <c r="EN108" s="382">
        <v>3</v>
      </c>
      <c r="EO108" s="382">
        <v>3</v>
      </c>
      <c r="EP108" s="382">
        <v>3</v>
      </c>
      <c r="EQ108" s="382">
        <v>4</v>
      </c>
      <c r="ER108" s="382">
        <v>4</v>
      </c>
      <c r="ES108" s="382">
        <v>3</v>
      </c>
      <c r="ET108" s="382">
        <v>3</v>
      </c>
      <c r="EU108" s="382">
        <v>3</v>
      </c>
      <c r="EV108" s="382">
        <v>4</v>
      </c>
      <c r="EW108" s="382">
        <v>3</v>
      </c>
      <c r="EX108" s="382">
        <v>2</v>
      </c>
      <c r="EY108" s="382">
        <v>5</v>
      </c>
      <c r="EZ108" s="382">
        <v>4</v>
      </c>
      <c r="FA108" s="382">
        <v>3</v>
      </c>
      <c r="FB108" s="382">
        <v>3</v>
      </c>
      <c r="FC108" s="382">
        <v>4</v>
      </c>
      <c r="FD108" s="382">
        <v>4</v>
      </c>
      <c r="FE108" s="382">
        <v>3</v>
      </c>
      <c r="FF108" s="382">
        <v>2</v>
      </c>
      <c r="FG108" s="382">
        <v>2</v>
      </c>
      <c r="FH108" s="382">
        <v>3</v>
      </c>
      <c r="FI108" s="382">
        <v>3</v>
      </c>
      <c r="FJ108" s="382">
        <v>3</v>
      </c>
      <c r="FK108" s="382">
        <v>6</v>
      </c>
      <c r="FL108" s="382">
        <v>3</v>
      </c>
      <c r="FM108" s="382">
        <v>4</v>
      </c>
      <c r="FN108" s="382">
        <v>4</v>
      </c>
      <c r="FO108" s="382">
        <v>3</v>
      </c>
      <c r="FP108" s="382">
        <v>4</v>
      </c>
      <c r="FQ108" s="382">
        <v>4</v>
      </c>
      <c r="FR108" s="382">
        <v>4</v>
      </c>
      <c r="FS108" s="382">
        <v>4</v>
      </c>
      <c r="FT108" s="382">
        <v>3</v>
      </c>
      <c r="FU108" s="382">
        <v>5</v>
      </c>
      <c r="FV108" s="382">
        <v>4</v>
      </c>
      <c r="FW108" s="382">
        <v>3</v>
      </c>
      <c r="FX108" s="382">
        <v>4</v>
      </c>
      <c r="FY108" s="382">
        <v>3</v>
      </c>
      <c r="FZ108" s="382">
        <v>3</v>
      </c>
      <c r="GA108" s="2"/>
      <c r="GB108" s="2"/>
      <c r="GC108" s="2"/>
      <c r="GD108" s="2"/>
      <c r="GE108" s="2"/>
      <c r="GF108" s="2"/>
      <c r="GG108" s="2"/>
      <c r="GH108" s="2"/>
      <c r="GI108" s="2"/>
      <c r="GJ108" s="382"/>
      <c r="GK108" s="382"/>
      <c r="GL108" s="382"/>
      <c r="GM108" s="2"/>
      <c r="GN108" s="2"/>
      <c r="GO108" s="2"/>
      <c r="GP108" s="2"/>
      <c r="GQ108" s="2"/>
      <c r="GR108" s="2"/>
    </row>
    <row r="109" spans="1:200" x14ac:dyDescent="0.35">
      <c r="A109" s="2" t="s">
        <v>706</v>
      </c>
      <c r="B109" s="2" t="s">
        <v>371</v>
      </c>
      <c r="C109" s="2" t="s">
        <v>706</v>
      </c>
      <c r="D109" s="2">
        <v>11</v>
      </c>
      <c r="E109" s="2">
        <v>0</v>
      </c>
      <c r="F109" s="2">
        <v>16</v>
      </c>
      <c r="G109" s="2">
        <v>4</v>
      </c>
      <c r="H109" s="2">
        <v>11</v>
      </c>
      <c r="I109" s="2">
        <v>20</v>
      </c>
      <c r="J109" s="2">
        <v>66</v>
      </c>
      <c r="K109" s="2">
        <v>67</v>
      </c>
      <c r="L109" s="2">
        <v>63</v>
      </c>
      <c r="M109" s="2">
        <v>0</v>
      </c>
      <c r="N109" s="2">
        <v>0</v>
      </c>
      <c r="O109" s="2">
        <v>133</v>
      </c>
      <c r="P109" s="2">
        <v>196</v>
      </c>
      <c r="Q109" s="2">
        <v>196</v>
      </c>
      <c r="R109" s="2">
        <v>196</v>
      </c>
      <c r="S109" s="2">
        <v>66</v>
      </c>
      <c r="T109" s="2">
        <v>-5.5555555555555802E-2</v>
      </c>
      <c r="U109" s="2">
        <v>67</v>
      </c>
      <c r="V109" s="2">
        <v>0.22222222222222232</v>
      </c>
      <c r="W109" s="2">
        <v>0</v>
      </c>
      <c r="X109" s="2" t="e">
        <v>#DIV/0!</v>
      </c>
      <c r="Y109" s="2">
        <v>3</v>
      </c>
      <c r="Z109" s="2">
        <v>7</v>
      </c>
      <c r="AA109" s="2">
        <v>2</v>
      </c>
      <c r="AB109" s="2">
        <v>6</v>
      </c>
      <c r="AC109" s="2">
        <v>6</v>
      </c>
      <c r="AD109" s="2">
        <v>7</v>
      </c>
      <c r="AG109" s="2">
        <v>26</v>
      </c>
      <c r="AH109" s="2">
        <v>27</v>
      </c>
      <c r="AI109" s="2">
        <v>19</v>
      </c>
      <c r="AJ109" s="2">
        <v>19</v>
      </c>
      <c r="AK109" s="2">
        <v>19</v>
      </c>
      <c r="AL109" s="2">
        <v>19</v>
      </c>
      <c r="AM109" s="382">
        <v>931</v>
      </c>
      <c r="AN109" s="2">
        <v>931</v>
      </c>
      <c r="AO109" s="2">
        <v>0</v>
      </c>
      <c r="AP109" s="2">
        <v>196.00109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1</v>
      </c>
      <c r="BW109" s="65">
        <v>1</v>
      </c>
      <c r="BX109" s="65">
        <v>2</v>
      </c>
      <c r="BY109" s="65">
        <v>0</v>
      </c>
      <c r="BZ109" s="65">
        <v>0</v>
      </c>
      <c r="CA109" s="65">
        <v>0</v>
      </c>
      <c r="CB109" s="65">
        <v>1</v>
      </c>
      <c r="CC109" s="65">
        <v>0</v>
      </c>
      <c r="CD109" s="65">
        <v>1</v>
      </c>
      <c r="CE109" s="65">
        <v>1</v>
      </c>
      <c r="CF109" s="65">
        <v>0</v>
      </c>
      <c r="CG109" s="65">
        <v>2</v>
      </c>
      <c r="CH109" s="65">
        <v>2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10</v>
      </c>
      <c r="CT109" s="65">
        <v>14</v>
      </c>
      <c r="CU109" s="65">
        <v>14</v>
      </c>
      <c r="CV109" s="65">
        <v>10</v>
      </c>
      <c r="CW109" s="65">
        <v>8</v>
      </c>
      <c r="CX109" s="65">
        <v>11</v>
      </c>
      <c r="CY109" s="65">
        <v>7</v>
      </c>
      <c r="CZ109" s="65">
        <v>12</v>
      </c>
      <c r="DA109" s="65">
        <v>15</v>
      </c>
      <c r="DB109" s="65">
        <v>14</v>
      </c>
      <c r="DC109" s="65">
        <v>8</v>
      </c>
      <c r="DD109" s="65">
        <v>10</v>
      </c>
      <c r="DE109" s="65">
        <v>12</v>
      </c>
      <c r="DF109" s="65">
        <v>12</v>
      </c>
      <c r="DG109" s="65">
        <v>14</v>
      </c>
      <c r="DH109" s="65">
        <v>7</v>
      </c>
      <c r="DI109" s="65">
        <v>7</v>
      </c>
      <c r="DJ109" s="65">
        <v>11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382" t="s">
        <v>362</v>
      </c>
      <c r="DU109" s="382" t="s">
        <v>332</v>
      </c>
      <c r="DV109" s="382">
        <v>19</v>
      </c>
      <c r="DW109" s="2" t="s">
        <v>1</v>
      </c>
      <c r="DX109" s="2">
        <v>19</v>
      </c>
      <c r="DY109" s="382">
        <v>3</v>
      </c>
      <c r="DZ109" s="382">
        <v>5</v>
      </c>
      <c r="EA109" s="382">
        <v>5</v>
      </c>
      <c r="EB109" s="382">
        <v>3</v>
      </c>
      <c r="EC109" s="382">
        <v>3</v>
      </c>
      <c r="ED109" s="382">
        <v>4</v>
      </c>
      <c r="EE109" s="382">
        <v>3</v>
      </c>
      <c r="EF109" s="382">
        <v>5</v>
      </c>
      <c r="EG109" s="382">
        <v>4</v>
      </c>
      <c r="EH109" s="382">
        <v>5</v>
      </c>
      <c r="EI109" s="382">
        <v>3</v>
      </c>
      <c r="EJ109" s="382">
        <v>4</v>
      </c>
      <c r="EK109" s="382">
        <v>5</v>
      </c>
      <c r="EL109" s="382">
        <v>3</v>
      </c>
      <c r="EM109" s="382">
        <v>4</v>
      </c>
      <c r="EN109" s="382">
        <v>2</v>
      </c>
      <c r="EO109" s="382">
        <v>2</v>
      </c>
      <c r="EP109" s="382">
        <v>3</v>
      </c>
      <c r="EQ109" s="382">
        <v>3</v>
      </c>
      <c r="ER109" s="382">
        <v>5</v>
      </c>
      <c r="ES109" s="382">
        <v>5</v>
      </c>
      <c r="ET109" s="382">
        <v>3</v>
      </c>
      <c r="EU109" s="382">
        <v>3</v>
      </c>
      <c r="EV109" s="382">
        <v>4</v>
      </c>
      <c r="EW109" s="382">
        <v>2</v>
      </c>
      <c r="EX109" s="382">
        <v>3</v>
      </c>
      <c r="EY109" s="382">
        <v>6</v>
      </c>
      <c r="EZ109" s="382">
        <v>5</v>
      </c>
      <c r="FA109" s="382">
        <v>3</v>
      </c>
      <c r="FB109" s="382">
        <v>3</v>
      </c>
      <c r="FC109" s="382">
        <v>3</v>
      </c>
      <c r="FD109" s="382">
        <v>4</v>
      </c>
      <c r="FE109" s="382">
        <v>5</v>
      </c>
      <c r="FF109" s="382">
        <v>3</v>
      </c>
      <c r="FG109" s="382">
        <v>3</v>
      </c>
      <c r="FH109" s="382">
        <v>4</v>
      </c>
      <c r="FI109" s="382">
        <v>4</v>
      </c>
      <c r="FJ109" s="382">
        <v>4</v>
      </c>
      <c r="FK109" s="382">
        <v>4</v>
      </c>
      <c r="FL109" s="382">
        <v>4</v>
      </c>
      <c r="FM109" s="382">
        <v>2</v>
      </c>
      <c r="FN109" s="382">
        <v>3</v>
      </c>
      <c r="FO109" s="382">
        <v>2</v>
      </c>
      <c r="FP109" s="382">
        <v>4</v>
      </c>
      <c r="FQ109" s="382">
        <v>5</v>
      </c>
      <c r="FR109" s="382">
        <v>4</v>
      </c>
      <c r="FS109" s="382">
        <v>2</v>
      </c>
      <c r="FT109" s="382">
        <v>3</v>
      </c>
      <c r="FU109" s="382">
        <v>4</v>
      </c>
      <c r="FV109" s="382">
        <v>5</v>
      </c>
      <c r="FW109" s="382">
        <v>5</v>
      </c>
      <c r="FX109" s="382">
        <v>2</v>
      </c>
      <c r="FY109" s="382">
        <v>2</v>
      </c>
      <c r="FZ109" s="382">
        <v>4</v>
      </c>
      <c r="GA109" s="2"/>
      <c r="GB109" s="2"/>
      <c r="GC109" s="2"/>
      <c r="GD109" s="2"/>
      <c r="GE109" s="2"/>
      <c r="GF109" s="2"/>
      <c r="GG109" s="2"/>
      <c r="GH109" s="2"/>
      <c r="GI109" s="2"/>
      <c r="GJ109" s="382"/>
      <c r="GK109" s="382"/>
      <c r="GL109" s="382"/>
      <c r="GM109" s="2"/>
      <c r="GN109" s="2"/>
      <c r="GO109" s="2"/>
      <c r="GP109" s="2"/>
      <c r="GQ109" s="2"/>
      <c r="GR109" s="2"/>
    </row>
    <row r="110" spans="1:200" x14ac:dyDescent="0.35">
      <c r="A110" s="2" t="s">
        <v>707</v>
      </c>
      <c r="B110" s="2" t="s">
        <v>2</v>
      </c>
      <c r="C110" s="2" t="s">
        <v>707</v>
      </c>
      <c r="D110" s="2">
        <v>6</v>
      </c>
      <c r="E110" s="2">
        <v>0</v>
      </c>
      <c r="F110" s="2">
        <v>16</v>
      </c>
      <c r="G110" s="2">
        <v>2</v>
      </c>
      <c r="H110" s="2">
        <v>6</v>
      </c>
      <c r="I110" s="2">
        <v>18</v>
      </c>
      <c r="J110" s="2">
        <v>63</v>
      </c>
      <c r="K110" s="2">
        <v>67</v>
      </c>
      <c r="L110" s="2">
        <v>67</v>
      </c>
      <c r="M110" s="2">
        <v>0</v>
      </c>
      <c r="N110" s="2">
        <v>0</v>
      </c>
      <c r="O110" s="2">
        <v>130</v>
      </c>
      <c r="P110" s="2">
        <v>197</v>
      </c>
      <c r="Q110" s="2">
        <v>197</v>
      </c>
      <c r="R110" s="2">
        <v>197</v>
      </c>
      <c r="S110" s="2">
        <v>63</v>
      </c>
      <c r="T110" s="2">
        <v>-0.22222222222222232</v>
      </c>
      <c r="U110" s="2">
        <v>67</v>
      </c>
      <c r="V110" s="2">
        <v>0</v>
      </c>
      <c r="W110" s="2">
        <v>0</v>
      </c>
      <c r="X110" s="2" t="e">
        <v>#DIV/0!</v>
      </c>
      <c r="Y110" s="2">
        <v>4</v>
      </c>
      <c r="Z110" s="2">
        <v>6</v>
      </c>
      <c r="AA110" s="2">
        <v>1</v>
      </c>
      <c r="AB110" s="2">
        <v>6</v>
      </c>
      <c r="AC110" s="2">
        <v>1</v>
      </c>
      <c r="AD110" s="2">
        <v>6</v>
      </c>
      <c r="AG110" s="2">
        <v>11</v>
      </c>
      <c r="AH110" s="2">
        <v>22</v>
      </c>
      <c r="AI110" s="2">
        <v>20</v>
      </c>
      <c r="AJ110" s="2">
        <v>20</v>
      </c>
      <c r="AK110" s="2">
        <v>20</v>
      </c>
      <c r="AL110" s="2">
        <v>20</v>
      </c>
      <c r="AM110" s="382">
        <v>928.33333333333337</v>
      </c>
      <c r="AN110" s="2">
        <v>909</v>
      </c>
      <c r="AO110" s="2">
        <v>19.333333333333371</v>
      </c>
      <c r="AP110" s="2">
        <v>197.00110000000001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2</v>
      </c>
      <c r="BZ110" s="65">
        <v>0</v>
      </c>
      <c r="CA110" s="65">
        <v>0</v>
      </c>
      <c r="CB110" s="65">
        <v>0</v>
      </c>
      <c r="CC110" s="65">
        <v>0</v>
      </c>
      <c r="CD110" s="65">
        <v>1</v>
      </c>
      <c r="CE110" s="65">
        <v>0</v>
      </c>
      <c r="CF110" s="65">
        <v>0</v>
      </c>
      <c r="CG110" s="65">
        <v>2</v>
      </c>
      <c r="CH110" s="65">
        <v>1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13</v>
      </c>
      <c r="CT110" s="65">
        <v>16</v>
      </c>
      <c r="CU110" s="65">
        <v>15</v>
      </c>
      <c r="CV110" s="65">
        <v>9</v>
      </c>
      <c r="CW110" s="65">
        <v>9</v>
      </c>
      <c r="CX110" s="65">
        <v>14</v>
      </c>
      <c r="CY110" s="65">
        <v>9</v>
      </c>
      <c r="CZ110" s="65">
        <v>7</v>
      </c>
      <c r="DA110" s="65">
        <v>14</v>
      </c>
      <c r="DB110" s="65">
        <v>13</v>
      </c>
      <c r="DC110" s="65">
        <v>11</v>
      </c>
      <c r="DD110" s="65">
        <v>10</v>
      </c>
      <c r="DE110" s="65">
        <v>11</v>
      </c>
      <c r="DF110" s="65">
        <v>12</v>
      </c>
      <c r="DG110" s="65">
        <v>9</v>
      </c>
      <c r="DH110" s="65">
        <v>7</v>
      </c>
      <c r="DI110" s="65">
        <v>8</v>
      </c>
      <c r="DJ110" s="65">
        <v>10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82" t="s">
        <v>3</v>
      </c>
      <c r="DU110" s="382" t="s">
        <v>363</v>
      </c>
      <c r="DV110" s="382">
        <v>20</v>
      </c>
      <c r="DW110" s="382" t="s">
        <v>1</v>
      </c>
      <c r="DX110" s="382">
        <v>20</v>
      </c>
      <c r="DY110" s="382">
        <v>4</v>
      </c>
      <c r="DZ110" s="382">
        <v>5</v>
      </c>
      <c r="EA110" s="382">
        <v>5</v>
      </c>
      <c r="EB110" s="382">
        <v>3</v>
      </c>
      <c r="EC110" s="382">
        <v>3</v>
      </c>
      <c r="ED110" s="382">
        <v>5</v>
      </c>
      <c r="EE110" s="382">
        <v>3</v>
      </c>
      <c r="EF110" s="382">
        <v>2</v>
      </c>
      <c r="EG110" s="382">
        <v>4</v>
      </c>
      <c r="EH110" s="382">
        <v>4</v>
      </c>
      <c r="EI110" s="382">
        <v>4</v>
      </c>
      <c r="EJ110" s="382">
        <v>3</v>
      </c>
      <c r="EK110" s="382">
        <v>3</v>
      </c>
      <c r="EL110" s="382">
        <v>4</v>
      </c>
      <c r="EM110" s="382">
        <v>3</v>
      </c>
      <c r="EN110" s="382">
        <v>2</v>
      </c>
      <c r="EO110" s="382">
        <v>2</v>
      </c>
      <c r="EP110" s="382">
        <v>4</v>
      </c>
      <c r="EQ110" s="382">
        <v>4</v>
      </c>
      <c r="ER110" s="382">
        <v>6</v>
      </c>
      <c r="ES110" s="382">
        <v>5</v>
      </c>
      <c r="ET110" s="382">
        <v>3</v>
      </c>
      <c r="EU110" s="382">
        <v>3</v>
      </c>
      <c r="EV110" s="382">
        <v>5</v>
      </c>
      <c r="EW110" s="382">
        <v>3</v>
      </c>
      <c r="EX110" s="382">
        <v>2</v>
      </c>
      <c r="EY110" s="382">
        <v>5</v>
      </c>
      <c r="EZ110" s="382">
        <v>4</v>
      </c>
      <c r="FA110" s="382">
        <v>3</v>
      </c>
      <c r="FB110" s="382">
        <v>4</v>
      </c>
      <c r="FC110" s="382">
        <v>4</v>
      </c>
      <c r="FD110" s="382">
        <v>4</v>
      </c>
      <c r="FE110" s="382">
        <v>3</v>
      </c>
      <c r="FF110" s="382">
        <v>3</v>
      </c>
      <c r="FG110" s="382">
        <v>3</v>
      </c>
      <c r="FH110" s="382">
        <v>3</v>
      </c>
      <c r="FI110" s="382">
        <v>5</v>
      </c>
      <c r="FJ110" s="382">
        <v>5</v>
      </c>
      <c r="FK110" s="382">
        <v>5</v>
      </c>
      <c r="FL110" s="382">
        <v>3</v>
      </c>
      <c r="FM110" s="382">
        <v>3</v>
      </c>
      <c r="FN110" s="382">
        <v>4</v>
      </c>
      <c r="FO110" s="382">
        <v>3</v>
      </c>
      <c r="FP110" s="382">
        <v>3</v>
      </c>
      <c r="FQ110" s="382">
        <v>5</v>
      </c>
      <c r="FR110" s="382">
        <v>5</v>
      </c>
      <c r="FS110" s="382">
        <v>4</v>
      </c>
      <c r="FT110" s="382">
        <v>3</v>
      </c>
      <c r="FU110" s="382">
        <v>4</v>
      </c>
      <c r="FV110" s="382">
        <v>4</v>
      </c>
      <c r="FW110" s="382">
        <v>3</v>
      </c>
      <c r="FX110" s="382">
        <v>2</v>
      </c>
      <c r="FY110" s="382">
        <v>3</v>
      </c>
      <c r="FZ110" s="382">
        <v>3</v>
      </c>
      <c r="GA110" s="2"/>
      <c r="GB110" s="2"/>
      <c r="GC110" s="2"/>
      <c r="GD110" s="2"/>
      <c r="GE110" s="2"/>
      <c r="GF110" s="2"/>
      <c r="GG110" s="2"/>
      <c r="GH110" s="2"/>
      <c r="GI110" s="2"/>
      <c r="GJ110" s="382"/>
      <c r="GK110" s="382"/>
      <c r="GL110" s="382"/>
      <c r="GM110" s="2"/>
      <c r="GN110" s="2"/>
      <c r="GO110" s="2"/>
      <c r="GP110" s="2"/>
      <c r="GQ110" s="2"/>
      <c r="GR110" s="2"/>
    </row>
    <row r="111" spans="1:200" x14ac:dyDescent="0.35">
      <c r="A111" s="2" t="s">
        <v>708</v>
      </c>
      <c r="B111" s="2" t="s">
        <v>401</v>
      </c>
      <c r="C111" s="2" t="s">
        <v>707</v>
      </c>
      <c r="D111" s="2">
        <v>13</v>
      </c>
      <c r="E111" s="2">
        <v>0</v>
      </c>
      <c r="F111" s="2">
        <v>13</v>
      </c>
      <c r="G111" s="2">
        <v>6</v>
      </c>
      <c r="H111" s="2">
        <v>13</v>
      </c>
      <c r="I111" s="2">
        <v>19</v>
      </c>
      <c r="J111" s="2">
        <v>60</v>
      </c>
      <c r="K111" s="2">
        <v>69</v>
      </c>
      <c r="L111" s="2">
        <v>68</v>
      </c>
      <c r="M111" s="2">
        <v>0</v>
      </c>
      <c r="N111" s="2">
        <v>0</v>
      </c>
      <c r="O111" s="2">
        <v>129</v>
      </c>
      <c r="P111" s="2">
        <v>197</v>
      </c>
      <c r="Q111" s="2">
        <v>197</v>
      </c>
      <c r="R111" s="2">
        <v>197</v>
      </c>
      <c r="S111" s="2">
        <v>60</v>
      </c>
      <c r="T111" s="2">
        <v>-0.5</v>
      </c>
      <c r="U111" s="2">
        <v>69</v>
      </c>
      <c r="V111" s="2">
        <v>5.5555555555555802E-2</v>
      </c>
      <c r="W111" s="2">
        <v>0</v>
      </c>
      <c r="X111" s="2" t="e">
        <v>#DIV/0!</v>
      </c>
      <c r="Y111" s="2">
        <v>7</v>
      </c>
      <c r="Z111" s="2">
        <v>5</v>
      </c>
      <c r="AA111" s="2">
        <v>4</v>
      </c>
      <c r="AB111" s="2">
        <v>8</v>
      </c>
      <c r="AC111" s="2">
        <v>2</v>
      </c>
      <c r="AD111" s="2">
        <v>6</v>
      </c>
      <c r="AG111" s="2">
        <v>6</v>
      </c>
      <c r="AH111" s="2">
        <v>20</v>
      </c>
      <c r="AI111" s="2">
        <v>20</v>
      </c>
      <c r="AJ111" s="2">
        <v>20</v>
      </c>
      <c r="AK111" s="2">
        <v>20</v>
      </c>
      <c r="AL111" s="2">
        <v>21</v>
      </c>
      <c r="AM111" s="382">
        <v>928.33333333333337</v>
      </c>
      <c r="AN111" s="2">
        <v>941</v>
      </c>
      <c r="AO111" s="2">
        <v>-12.666666666666629</v>
      </c>
      <c r="AP111" s="2">
        <v>197.00111000000001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1</v>
      </c>
      <c r="BW111" s="65">
        <v>1</v>
      </c>
      <c r="BX111" s="65">
        <v>0</v>
      </c>
      <c r="BY111" s="65">
        <v>1</v>
      </c>
      <c r="BZ111" s="65">
        <v>0</v>
      </c>
      <c r="CA111" s="65">
        <v>0</v>
      </c>
      <c r="CB111" s="65">
        <v>2</v>
      </c>
      <c r="CC111" s="65">
        <v>0</v>
      </c>
      <c r="CD111" s="65">
        <v>1</v>
      </c>
      <c r="CE111" s="65">
        <v>1</v>
      </c>
      <c r="CF111" s="65">
        <v>2</v>
      </c>
      <c r="CG111" s="65">
        <v>1</v>
      </c>
      <c r="CH111" s="65">
        <v>3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10</v>
      </c>
      <c r="CT111" s="65">
        <v>13</v>
      </c>
      <c r="CU111" s="65">
        <v>15</v>
      </c>
      <c r="CV111" s="65">
        <v>10</v>
      </c>
      <c r="CW111" s="65">
        <v>9</v>
      </c>
      <c r="CX111" s="65">
        <v>11</v>
      </c>
      <c r="CY111" s="65">
        <v>9</v>
      </c>
      <c r="CZ111" s="65">
        <v>8</v>
      </c>
      <c r="DA111" s="65">
        <v>16</v>
      </c>
      <c r="DB111" s="65">
        <v>18</v>
      </c>
      <c r="DC111" s="65">
        <v>7</v>
      </c>
      <c r="DD111" s="65">
        <v>11</v>
      </c>
      <c r="DE111" s="65">
        <v>12</v>
      </c>
      <c r="DF111" s="65">
        <v>13</v>
      </c>
      <c r="DG111" s="65">
        <v>7</v>
      </c>
      <c r="DH111" s="65">
        <v>12</v>
      </c>
      <c r="DI111" s="65">
        <v>6</v>
      </c>
      <c r="DJ111" s="65">
        <v>10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382" t="s">
        <v>364</v>
      </c>
      <c r="DU111" s="382" t="s">
        <v>332</v>
      </c>
      <c r="DV111" s="382">
        <v>20</v>
      </c>
      <c r="DW111" s="2" t="s">
        <v>1</v>
      </c>
      <c r="DX111" s="2">
        <v>20</v>
      </c>
      <c r="DY111" s="382">
        <v>3</v>
      </c>
      <c r="DZ111" s="382">
        <v>4</v>
      </c>
      <c r="EA111" s="382">
        <v>4</v>
      </c>
      <c r="EB111" s="382">
        <v>4</v>
      </c>
      <c r="EC111" s="382">
        <v>2</v>
      </c>
      <c r="ED111" s="382">
        <v>3</v>
      </c>
      <c r="EE111" s="382">
        <v>3</v>
      </c>
      <c r="EF111" s="382">
        <v>2</v>
      </c>
      <c r="EG111" s="382">
        <v>6</v>
      </c>
      <c r="EH111" s="382">
        <v>4</v>
      </c>
      <c r="EI111" s="382">
        <v>2</v>
      </c>
      <c r="EJ111" s="382">
        <v>3</v>
      </c>
      <c r="EK111" s="382">
        <v>5</v>
      </c>
      <c r="EL111" s="382">
        <v>5</v>
      </c>
      <c r="EM111" s="382">
        <v>2</v>
      </c>
      <c r="EN111" s="382">
        <v>2</v>
      </c>
      <c r="EO111" s="382">
        <v>2</v>
      </c>
      <c r="EP111" s="382">
        <v>4</v>
      </c>
      <c r="EQ111" s="382">
        <v>4</v>
      </c>
      <c r="ER111" s="382">
        <v>5</v>
      </c>
      <c r="ES111" s="382">
        <v>5</v>
      </c>
      <c r="ET111" s="382">
        <v>3</v>
      </c>
      <c r="EU111" s="382">
        <v>4</v>
      </c>
      <c r="EV111" s="382">
        <v>4</v>
      </c>
      <c r="EW111" s="382">
        <v>3</v>
      </c>
      <c r="EX111" s="382">
        <v>3</v>
      </c>
      <c r="EY111" s="382">
        <v>5</v>
      </c>
      <c r="EZ111" s="382">
        <v>8</v>
      </c>
      <c r="FA111" s="382">
        <v>2</v>
      </c>
      <c r="FB111" s="382">
        <v>4</v>
      </c>
      <c r="FC111" s="382">
        <v>3</v>
      </c>
      <c r="FD111" s="382">
        <v>3</v>
      </c>
      <c r="FE111" s="382">
        <v>3</v>
      </c>
      <c r="FF111" s="382">
        <v>5</v>
      </c>
      <c r="FG111" s="382">
        <v>2</v>
      </c>
      <c r="FH111" s="382">
        <v>3</v>
      </c>
      <c r="FI111" s="382">
        <v>3</v>
      </c>
      <c r="FJ111" s="382">
        <v>4</v>
      </c>
      <c r="FK111" s="382">
        <v>6</v>
      </c>
      <c r="FL111" s="382">
        <v>3</v>
      </c>
      <c r="FM111" s="382">
        <v>3</v>
      </c>
      <c r="FN111" s="382">
        <v>4</v>
      </c>
      <c r="FO111" s="382">
        <v>3</v>
      </c>
      <c r="FP111" s="382">
        <v>3</v>
      </c>
      <c r="FQ111" s="382">
        <v>5</v>
      </c>
      <c r="FR111" s="382">
        <v>6</v>
      </c>
      <c r="FS111" s="382">
        <v>3</v>
      </c>
      <c r="FT111" s="382">
        <v>4</v>
      </c>
      <c r="FU111" s="382">
        <v>4</v>
      </c>
      <c r="FV111" s="382">
        <v>5</v>
      </c>
      <c r="FW111" s="382">
        <v>2</v>
      </c>
      <c r="FX111" s="382">
        <v>5</v>
      </c>
      <c r="FY111" s="382">
        <v>2</v>
      </c>
      <c r="FZ111" s="382">
        <v>3</v>
      </c>
      <c r="GA111" s="2"/>
      <c r="GB111" s="2"/>
      <c r="GC111" s="2"/>
      <c r="GD111" s="2"/>
      <c r="GE111" s="2"/>
      <c r="GF111" s="2"/>
      <c r="GG111" s="2"/>
      <c r="GH111" s="2"/>
      <c r="GI111" s="2"/>
      <c r="GJ111" s="382"/>
      <c r="GK111" s="382"/>
      <c r="GL111" s="382"/>
      <c r="GM111" s="2"/>
      <c r="GN111" s="2"/>
      <c r="GO111" s="2"/>
      <c r="GP111" s="2"/>
      <c r="GQ111" s="2"/>
      <c r="GR111" s="2"/>
    </row>
    <row r="112" spans="1:200" x14ac:dyDescent="0.35">
      <c r="A112" s="2" t="s">
        <v>709</v>
      </c>
      <c r="B112" s="2" t="s">
        <v>350</v>
      </c>
      <c r="C112" s="2" t="s">
        <v>709</v>
      </c>
      <c r="D112" s="2">
        <v>11</v>
      </c>
      <c r="E112" s="2">
        <v>0</v>
      </c>
      <c r="F112" s="2">
        <v>14</v>
      </c>
      <c r="G112" s="2">
        <v>5</v>
      </c>
      <c r="H112" s="2">
        <v>11</v>
      </c>
      <c r="I112" s="2">
        <v>19</v>
      </c>
      <c r="J112" s="2">
        <v>67</v>
      </c>
      <c r="K112" s="2">
        <v>69</v>
      </c>
      <c r="L112" s="2">
        <v>62</v>
      </c>
      <c r="M112" s="2">
        <v>0</v>
      </c>
      <c r="N112" s="2">
        <v>0</v>
      </c>
      <c r="O112" s="2">
        <v>136</v>
      </c>
      <c r="P112" s="2">
        <v>198</v>
      </c>
      <c r="Q112" s="2">
        <v>198</v>
      </c>
      <c r="R112" s="2">
        <v>198</v>
      </c>
      <c r="S112" s="2">
        <v>67</v>
      </c>
      <c r="T112" s="2">
        <v>-0.11111111111111116</v>
      </c>
      <c r="U112" s="2">
        <v>69</v>
      </c>
      <c r="V112" s="2">
        <v>0.38888888888888884</v>
      </c>
      <c r="W112" s="2">
        <v>0</v>
      </c>
      <c r="X112" s="2" t="e">
        <v>#DIV/0!</v>
      </c>
      <c r="Y112" s="2">
        <v>4</v>
      </c>
      <c r="Z112" s="2">
        <v>6</v>
      </c>
      <c r="AA112" s="2">
        <v>2</v>
      </c>
      <c r="AB112" s="2">
        <v>8</v>
      </c>
      <c r="AC112" s="2">
        <v>5</v>
      </c>
      <c r="AD112" s="2">
        <v>5</v>
      </c>
      <c r="AG112" s="2">
        <v>30</v>
      </c>
      <c r="AH112" s="2">
        <v>36</v>
      </c>
      <c r="AI112" s="2">
        <v>22</v>
      </c>
      <c r="AJ112" s="2">
        <v>22</v>
      </c>
      <c r="AK112" s="2">
        <v>22</v>
      </c>
      <c r="AL112" s="2">
        <v>22</v>
      </c>
      <c r="AM112" s="382">
        <v>925.33333333333337</v>
      </c>
      <c r="AN112" s="2">
        <v>937</v>
      </c>
      <c r="AO112" s="2">
        <v>-11.666666666666629</v>
      </c>
      <c r="AP112" s="2">
        <v>198.00111999999999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1</v>
      </c>
      <c r="BT112" s="65">
        <v>0</v>
      </c>
      <c r="BU112" s="65">
        <v>1</v>
      </c>
      <c r="BV112" s="65">
        <v>1</v>
      </c>
      <c r="BW112" s="65">
        <v>0</v>
      </c>
      <c r="BX112" s="65">
        <v>0</v>
      </c>
      <c r="BY112" s="65">
        <v>1</v>
      </c>
      <c r="BZ112" s="65">
        <v>1</v>
      </c>
      <c r="CA112" s="65">
        <v>0</v>
      </c>
      <c r="CB112" s="65">
        <v>2</v>
      </c>
      <c r="CC112" s="65">
        <v>0</v>
      </c>
      <c r="CD112" s="65">
        <v>0</v>
      </c>
      <c r="CE112" s="65">
        <v>2</v>
      </c>
      <c r="CF112" s="65">
        <v>0</v>
      </c>
      <c r="CG112" s="65">
        <v>0</v>
      </c>
      <c r="CH112" s="65">
        <v>1</v>
      </c>
      <c r="CI112" s="65">
        <v>1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12</v>
      </c>
      <c r="CT112" s="65">
        <v>12</v>
      </c>
      <c r="CU112" s="65">
        <v>15</v>
      </c>
      <c r="CV112" s="65">
        <v>10</v>
      </c>
      <c r="CW112" s="65">
        <v>8</v>
      </c>
      <c r="CX112" s="65">
        <v>17</v>
      </c>
      <c r="CY112" s="65">
        <v>10</v>
      </c>
      <c r="CZ112" s="65">
        <v>8</v>
      </c>
      <c r="DA112" s="65">
        <v>12</v>
      </c>
      <c r="DB112" s="65">
        <v>14</v>
      </c>
      <c r="DC112" s="65">
        <v>7</v>
      </c>
      <c r="DD112" s="65">
        <v>10</v>
      </c>
      <c r="DE112" s="65">
        <v>13</v>
      </c>
      <c r="DF112" s="65">
        <v>13</v>
      </c>
      <c r="DG112" s="65">
        <v>10</v>
      </c>
      <c r="DH112" s="65">
        <v>11</v>
      </c>
      <c r="DI112" s="65">
        <v>8</v>
      </c>
      <c r="DJ112" s="65">
        <v>8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382" t="s">
        <v>365</v>
      </c>
      <c r="DU112" s="382" t="s">
        <v>332</v>
      </c>
      <c r="DV112" s="382">
        <v>22</v>
      </c>
      <c r="DW112" s="2" t="s">
        <v>1</v>
      </c>
      <c r="DX112" s="2">
        <v>22</v>
      </c>
      <c r="DY112" s="382">
        <v>4</v>
      </c>
      <c r="DZ112" s="382">
        <v>3</v>
      </c>
      <c r="EA112" s="382">
        <v>6</v>
      </c>
      <c r="EB112" s="382">
        <v>5</v>
      </c>
      <c r="EC112" s="382">
        <v>3</v>
      </c>
      <c r="ED112" s="382">
        <v>7</v>
      </c>
      <c r="EE112" s="382">
        <v>3</v>
      </c>
      <c r="EF112" s="382">
        <v>2</v>
      </c>
      <c r="EG112" s="382">
        <v>4</v>
      </c>
      <c r="EH112" s="382">
        <v>5</v>
      </c>
      <c r="EI112" s="382">
        <v>2</v>
      </c>
      <c r="EJ112" s="382">
        <v>3</v>
      </c>
      <c r="EK112" s="382">
        <v>4</v>
      </c>
      <c r="EL112" s="382">
        <v>3</v>
      </c>
      <c r="EM112" s="382">
        <v>3</v>
      </c>
      <c r="EN112" s="382">
        <v>4</v>
      </c>
      <c r="EO112" s="382">
        <v>3</v>
      </c>
      <c r="EP112" s="382">
        <v>3</v>
      </c>
      <c r="EQ112" s="382">
        <v>4</v>
      </c>
      <c r="ER112" s="382">
        <v>5</v>
      </c>
      <c r="ES112" s="382">
        <v>4</v>
      </c>
      <c r="ET112" s="382">
        <v>3</v>
      </c>
      <c r="EU112" s="382">
        <v>3</v>
      </c>
      <c r="EV112" s="382">
        <v>4</v>
      </c>
      <c r="EW112" s="382">
        <v>4</v>
      </c>
      <c r="EX112" s="382">
        <v>3</v>
      </c>
      <c r="EY112" s="382">
        <v>3</v>
      </c>
      <c r="EZ112" s="382">
        <v>5</v>
      </c>
      <c r="FA112" s="382">
        <v>3</v>
      </c>
      <c r="FB112" s="382">
        <v>3</v>
      </c>
      <c r="FC112" s="382">
        <v>5</v>
      </c>
      <c r="FD112" s="382">
        <v>7</v>
      </c>
      <c r="FE112" s="382">
        <v>4</v>
      </c>
      <c r="FF112" s="382">
        <v>4</v>
      </c>
      <c r="FG112" s="382">
        <v>3</v>
      </c>
      <c r="FH112" s="382">
        <v>2</v>
      </c>
      <c r="FI112" s="382">
        <v>4</v>
      </c>
      <c r="FJ112" s="382">
        <v>4</v>
      </c>
      <c r="FK112" s="382">
        <v>5</v>
      </c>
      <c r="FL112" s="382">
        <v>2</v>
      </c>
      <c r="FM112" s="382">
        <v>2</v>
      </c>
      <c r="FN112" s="382">
        <v>6</v>
      </c>
      <c r="FO112" s="382">
        <v>3</v>
      </c>
      <c r="FP112" s="382">
        <v>3</v>
      </c>
      <c r="FQ112" s="382">
        <v>5</v>
      </c>
      <c r="FR112" s="382">
        <v>4</v>
      </c>
      <c r="FS112" s="382">
        <v>2</v>
      </c>
      <c r="FT112" s="382">
        <v>4</v>
      </c>
      <c r="FU112" s="382">
        <v>4</v>
      </c>
      <c r="FV112" s="382">
        <v>3</v>
      </c>
      <c r="FW112" s="382">
        <v>3</v>
      </c>
      <c r="FX112" s="382">
        <v>3</v>
      </c>
      <c r="FY112" s="382">
        <v>2</v>
      </c>
      <c r="FZ112" s="382">
        <v>3</v>
      </c>
      <c r="GA112" s="2"/>
      <c r="GB112" s="2"/>
      <c r="GC112" s="2"/>
      <c r="GD112" s="2"/>
      <c r="GE112" s="2"/>
      <c r="GF112" s="2"/>
      <c r="GG112" s="2"/>
      <c r="GH112" s="2"/>
      <c r="GI112" s="2"/>
      <c r="GJ112" s="382"/>
      <c r="GK112" s="382"/>
      <c r="GL112" s="382"/>
      <c r="GM112" s="2"/>
      <c r="GN112" s="2"/>
      <c r="GO112" s="2"/>
      <c r="GP112" s="2"/>
      <c r="GQ112" s="2"/>
      <c r="GR112" s="2"/>
    </row>
    <row r="113" spans="1:200" x14ac:dyDescent="0.35">
      <c r="A113" s="2" t="s">
        <v>710</v>
      </c>
      <c r="B113" s="2" t="s">
        <v>375</v>
      </c>
      <c r="C113" s="2" t="s">
        <v>710</v>
      </c>
      <c r="D113" s="2">
        <v>6</v>
      </c>
      <c r="E113" s="2">
        <v>0</v>
      </c>
      <c r="F113" s="2">
        <v>12</v>
      </c>
      <c r="G113" s="2">
        <v>5</v>
      </c>
      <c r="H113" s="2">
        <v>6</v>
      </c>
      <c r="I113" s="2">
        <v>17</v>
      </c>
      <c r="J113" s="2">
        <v>67</v>
      </c>
      <c r="K113" s="2">
        <v>67</v>
      </c>
      <c r="L113" s="2">
        <v>65</v>
      </c>
      <c r="M113" s="2">
        <v>0</v>
      </c>
      <c r="N113" s="2">
        <v>0</v>
      </c>
      <c r="O113" s="2">
        <v>134</v>
      </c>
      <c r="P113" s="2">
        <v>199</v>
      </c>
      <c r="Q113" s="2">
        <v>199</v>
      </c>
      <c r="R113" s="2">
        <v>199</v>
      </c>
      <c r="S113" s="2">
        <v>67</v>
      </c>
      <c r="T113" s="2">
        <v>0</v>
      </c>
      <c r="U113" s="2">
        <v>67</v>
      </c>
      <c r="V113" s="2">
        <v>0.11111111111111116</v>
      </c>
      <c r="W113" s="2">
        <v>0</v>
      </c>
      <c r="X113" s="2" t="e">
        <v>#DIV/0!</v>
      </c>
      <c r="Y113" s="2">
        <v>2</v>
      </c>
      <c r="Z113" s="2">
        <v>6</v>
      </c>
      <c r="AA113" s="2">
        <v>2</v>
      </c>
      <c r="AB113" s="2">
        <v>7</v>
      </c>
      <c r="AC113" s="2">
        <v>2</v>
      </c>
      <c r="AD113" s="2">
        <v>4</v>
      </c>
      <c r="AG113" s="2">
        <v>30</v>
      </c>
      <c r="AH113" s="2">
        <v>31</v>
      </c>
      <c r="AI113" s="2">
        <v>23</v>
      </c>
      <c r="AJ113" s="2">
        <v>23</v>
      </c>
      <c r="AK113" s="2">
        <v>23</v>
      </c>
      <c r="AL113" s="2">
        <v>23</v>
      </c>
      <c r="AM113" s="382">
        <v>922.66666666666663</v>
      </c>
      <c r="AN113" s="2">
        <v>892</v>
      </c>
      <c r="AO113" s="2">
        <v>30.666666666666629</v>
      </c>
      <c r="AP113" s="2">
        <v>199.00112999999999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1</v>
      </c>
      <c r="BW113" s="65">
        <v>1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1</v>
      </c>
      <c r="CD113" s="65">
        <v>0</v>
      </c>
      <c r="CE113" s="65">
        <v>2</v>
      </c>
      <c r="CF113" s="65">
        <v>0</v>
      </c>
      <c r="CG113" s="65">
        <v>0</v>
      </c>
      <c r="CH113" s="65">
        <v>1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13</v>
      </c>
      <c r="CT113" s="65">
        <v>16</v>
      </c>
      <c r="CU113" s="65">
        <v>14</v>
      </c>
      <c r="CV113" s="65">
        <v>10</v>
      </c>
      <c r="CW113" s="65">
        <v>8</v>
      </c>
      <c r="CX113" s="65">
        <v>12</v>
      </c>
      <c r="CY113" s="65">
        <v>9</v>
      </c>
      <c r="CZ113" s="65">
        <v>9</v>
      </c>
      <c r="DA113" s="65">
        <v>13</v>
      </c>
      <c r="DB113" s="65">
        <v>13</v>
      </c>
      <c r="DC113" s="65">
        <v>11</v>
      </c>
      <c r="DD113" s="65">
        <v>10</v>
      </c>
      <c r="DE113" s="65">
        <v>13</v>
      </c>
      <c r="DF113" s="65">
        <v>10</v>
      </c>
      <c r="DG113" s="65">
        <v>11</v>
      </c>
      <c r="DH113" s="65">
        <v>9</v>
      </c>
      <c r="DI113" s="65">
        <v>8</v>
      </c>
      <c r="DJ113" s="65">
        <v>10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382" t="s">
        <v>317</v>
      </c>
      <c r="DU113" s="382" t="s">
        <v>363</v>
      </c>
      <c r="DV113" s="382">
        <v>23</v>
      </c>
      <c r="DW113" s="2" t="s">
        <v>1</v>
      </c>
      <c r="DX113" s="2">
        <v>23</v>
      </c>
      <c r="DY113" s="382">
        <v>4</v>
      </c>
      <c r="DZ113" s="382">
        <v>4</v>
      </c>
      <c r="EA113" s="382">
        <v>5</v>
      </c>
      <c r="EB113" s="382">
        <v>4</v>
      </c>
      <c r="EC113" s="382">
        <v>3</v>
      </c>
      <c r="ED113" s="382">
        <v>3</v>
      </c>
      <c r="EE113" s="382">
        <v>3</v>
      </c>
      <c r="EF113" s="382">
        <v>3</v>
      </c>
      <c r="EG113" s="382">
        <v>4</v>
      </c>
      <c r="EH113" s="382">
        <v>4</v>
      </c>
      <c r="EI113" s="382">
        <v>4</v>
      </c>
      <c r="EJ113" s="382">
        <v>5</v>
      </c>
      <c r="EK113" s="382">
        <v>4</v>
      </c>
      <c r="EL113" s="382">
        <v>3</v>
      </c>
      <c r="EM113" s="382">
        <v>5</v>
      </c>
      <c r="EN113" s="382">
        <v>3</v>
      </c>
      <c r="EO113" s="382">
        <v>3</v>
      </c>
      <c r="EP113" s="382">
        <v>3</v>
      </c>
      <c r="EQ113" s="382">
        <v>4</v>
      </c>
      <c r="ER113" s="382">
        <v>6</v>
      </c>
      <c r="ES113" s="382">
        <v>5</v>
      </c>
      <c r="ET113" s="382">
        <v>3</v>
      </c>
      <c r="EU113" s="382">
        <v>3</v>
      </c>
      <c r="EV113" s="382">
        <v>4</v>
      </c>
      <c r="EW113" s="382">
        <v>3</v>
      </c>
      <c r="EX113" s="382">
        <v>3</v>
      </c>
      <c r="EY113" s="382">
        <v>5</v>
      </c>
      <c r="EZ113" s="382">
        <v>5</v>
      </c>
      <c r="FA113" s="382">
        <v>4</v>
      </c>
      <c r="FB113" s="382">
        <v>2</v>
      </c>
      <c r="FC113" s="382">
        <v>5</v>
      </c>
      <c r="FD113" s="382">
        <v>4</v>
      </c>
      <c r="FE113" s="382">
        <v>3</v>
      </c>
      <c r="FF113" s="382">
        <v>3</v>
      </c>
      <c r="FG113" s="382">
        <v>2</v>
      </c>
      <c r="FH113" s="382">
        <v>3</v>
      </c>
      <c r="FI113" s="382">
        <v>5</v>
      </c>
      <c r="FJ113" s="382">
        <v>6</v>
      </c>
      <c r="FK113" s="382">
        <v>4</v>
      </c>
      <c r="FL113" s="382">
        <v>3</v>
      </c>
      <c r="FM113" s="382">
        <v>2</v>
      </c>
      <c r="FN113" s="382">
        <v>5</v>
      </c>
      <c r="FO113" s="382">
        <v>3</v>
      </c>
      <c r="FP113" s="382">
        <v>3</v>
      </c>
      <c r="FQ113" s="382">
        <v>4</v>
      </c>
      <c r="FR113" s="382">
        <v>4</v>
      </c>
      <c r="FS113" s="382">
        <v>3</v>
      </c>
      <c r="FT113" s="382">
        <v>3</v>
      </c>
      <c r="FU113" s="382">
        <v>4</v>
      </c>
      <c r="FV113" s="382">
        <v>3</v>
      </c>
      <c r="FW113" s="382">
        <v>3</v>
      </c>
      <c r="FX113" s="382">
        <v>3</v>
      </c>
      <c r="FY113" s="382">
        <v>3</v>
      </c>
      <c r="FZ113" s="382">
        <v>4</v>
      </c>
      <c r="GA113" s="2"/>
      <c r="GB113" s="2"/>
      <c r="GC113" s="2"/>
      <c r="GD113" s="2"/>
      <c r="GE113" s="2"/>
      <c r="GF113" s="2"/>
      <c r="GG113" s="2"/>
      <c r="GH113" s="2"/>
      <c r="GI113" s="2"/>
      <c r="GJ113" s="382"/>
      <c r="GK113" s="382"/>
      <c r="GL113" s="382"/>
      <c r="GM113" s="2"/>
      <c r="GN113" s="2"/>
      <c r="GO113" s="2"/>
      <c r="GP113" s="2"/>
      <c r="GQ113" s="2"/>
      <c r="GR113" s="2"/>
    </row>
    <row r="114" spans="1:200" x14ac:dyDescent="0.35">
      <c r="A114" s="2" t="s">
        <v>711</v>
      </c>
      <c r="B114" s="2" t="s">
        <v>351</v>
      </c>
      <c r="C114" s="2" t="s">
        <v>710</v>
      </c>
      <c r="D114" s="2">
        <v>7</v>
      </c>
      <c r="E114" s="2">
        <v>0</v>
      </c>
      <c r="F114" s="2">
        <v>14</v>
      </c>
      <c r="G114" s="2">
        <v>4</v>
      </c>
      <c r="H114" s="2">
        <v>7</v>
      </c>
      <c r="I114" s="2">
        <v>18</v>
      </c>
      <c r="J114" s="2">
        <v>68</v>
      </c>
      <c r="K114" s="2">
        <v>64</v>
      </c>
      <c r="L114" s="2">
        <v>67</v>
      </c>
      <c r="M114" s="2">
        <v>0</v>
      </c>
      <c r="N114" s="2">
        <v>0</v>
      </c>
      <c r="O114" s="2">
        <v>132</v>
      </c>
      <c r="P114" s="2">
        <v>199</v>
      </c>
      <c r="Q114" s="2">
        <v>199</v>
      </c>
      <c r="R114" s="2">
        <v>199</v>
      </c>
      <c r="S114" s="2">
        <v>68</v>
      </c>
      <c r="T114" s="2">
        <v>0.22222222222222232</v>
      </c>
      <c r="U114" s="2">
        <v>64</v>
      </c>
      <c r="V114" s="2">
        <v>-0.16666666666666696</v>
      </c>
      <c r="W114" s="2">
        <v>0</v>
      </c>
      <c r="X114" s="2" t="e">
        <v>#DIV/0!</v>
      </c>
      <c r="Y114" s="2">
        <v>3</v>
      </c>
      <c r="Z114" s="2">
        <v>8</v>
      </c>
      <c r="AA114" s="2">
        <v>1</v>
      </c>
      <c r="AB114" s="2">
        <v>4</v>
      </c>
      <c r="AC114" s="2">
        <v>3</v>
      </c>
      <c r="AD114" s="2">
        <v>6</v>
      </c>
      <c r="AG114" s="2">
        <v>35</v>
      </c>
      <c r="AH114" s="2">
        <v>24</v>
      </c>
      <c r="AI114" s="2">
        <v>23</v>
      </c>
      <c r="AJ114" s="2">
        <v>23</v>
      </c>
      <c r="AK114" s="2">
        <v>23</v>
      </c>
      <c r="AL114" s="2">
        <v>24</v>
      </c>
      <c r="AM114" s="382">
        <v>922.66666666666663</v>
      </c>
      <c r="AN114" s="2">
        <v>918</v>
      </c>
      <c r="AO114" s="2">
        <v>4.6666666666666288</v>
      </c>
      <c r="AP114" s="2">
        <v>199.00113999999999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1</v>
      </c>
      <c r="BV114" s="65">
        <v>0</v>
      </c>
      <c r="BW114" s="65">
        <v>0</v>
      </c>
      <c r="BX114" s="65">
        <v>0</v>
      </c>
      <c r="BY114" s="65">
        <v>1</v>
      </c>
      <c r="BZ114" s="65">
        <v>0</v>
      </c>
      <c r="CA114" s="65">
        <v>0</v>
      </c>
      <c r="CB114" s="65">
        <v>1</v>
      </c>
      <c r="CC114" s="65">
        <v>0</v>
      </c>
      <c r="CD114" s="65">
        <v>1</v>
      </c>
      <c r="CE114" s="65">
        <v>1</v>
      </c>
      <c r="CF114" s="65">
        <v>0</v>
      </c>
      <c r="CG114" s="65">
        <v>0</v>
      </c>
      <c r="CH114" s="65">
        <v>1</v>
      </c>
      <c r="CI114" s="65">
        <v>1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11</v>
      </c>
      <c r="CT114" s="65">
        <v>16</v>
      </c>
      <c r="CU114" s="65">
        <v>13</v>
      </c>
      <c r="CV114" s="65">
        <v>9</v>
      </c>
      <c r="CW114" s="65">
        <v>9</v>
      </c>
      <c r="CX114" s="65">
        <v>12</v>
      </c>
      <c r="CY114" s="65">
        <v>10</v>
      </c>
      <c r="CZ114" s="65">
        <v>9</v>
      </c>
      <c r="DA114" s="65">
        <v>14</v>
      </c>
      <c r="DB114" s="65">
        <v>14</v>
      </c>
      <c r="DC114" s="65">
        <v>8</v>
      </c>
      <c r="DD114" s="65">
        <v>12</v>
      </c>
      <c r="DE114" s="65">
        <v>11</v>
      </c>
      <c r="DF114" s="65">
        <v>13</v>
      </c>
      <c r="DG114" s="65">
        <v>9</v>
      </c>
      <c r="DH114" s="65">
        <v>11</v>
      </c>
      <c r="DI114" s="65">
        <v>9</v>
      </c>
      <c r="DJ114" s="65">
        <v>9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382" t="s">
        <v>342</v>
      </c>
      <c r="DU114" s="382" t="s">
        <v>332</v>
      </c>
      <c r="DV114" s="382">
        <v>23</v>
      </c>
      <c r="DW114" s="2" t="s">
        <v>1</v>
      </c>
      <c r="DX114" s="2">
        <v>23</v>
      </c>
      <c r="DY114" s="382">
        <v>4</v>
      </c>
      <c r="DZ114" s="382">
        <v>7</v>
      </c>
      <c r="EA114" s="382">
        <v>5</v>
      </c>
      <c r="EB114" s="382">
        <v>4</v>
      </c>
      <c r="EC114" s="382">
        <v>3</v>
      </c>
      <c r="ED114" s="382">
        <v>4</v>
      </c>
      <c r="EE114" s="382">
        <v>4</v>
      </c>
      <c r="EF114" s="382">
        <v>4</v>
      </c>
      <c r="EG114" s="382">
        <v>4</v>
      </c>
      <c r="EH114" s="382">
        <v>5</v>
      </c>
      <c r="EI114" s="382">
        <v>2</v>
      </c>
      <c r="EJ114" s="382">
        <v>3</v>
      </c>
      <c r="EK114" s="382">
        <v>4</v>
      </c>
      <c r="EL114" s="382">
        <v>3</v>
      </c>
      <c r="EM114" s="382">
        <v>3</v>
      </c>
      <c r="EN114" s="382">
        <v>3</v>
      </c>
      <c r="EO114" s="382">
        <v>4</v>
      </c>
      <c r="EP114" s="382">
        <v>2</v>
      </c>
      <c r="EQ114" s="382">
        <v>3</v>
      </c>
      <c r="ER114" s="382">
        <v>5</v>
      </c>
      <c r="ES114" s="382">
        <v>4</v>
      </c>
      <c r="ET114" s="382">
        <v>3</v>
      </c>
      <c r="EU114" s="382">
        <v>3</v>
      </c>
      <c r="EV114" s="382">
        <v>4</v>
      </c>
      <c r="EW114" s="382">
        <v>3</v>
      </c>
      <c r="EX114" s="382">
        <v>3</v>
      </c>
      <c r="EY114" s="382">
        <v>4</v>
      </c>
      <c r="EZ114" s="382">
        <v>4</v>
      </c>
      <c r="FA114" s="382">
        <v>3</v>
      </c>
      <c r="FB114" s="382">
        <v>4</v>
      </c>
      <c r="FC114" s="382">
        <v>3</v>
      </c>
      <c r="FD114" s="382">
        <v>4</v>
      </c>
      <c r="FE114" s="382">
        <v>3</v>
      </c>
      <c r="FF114" s="382">
        <v>4</v>
      </c>
      <c r="FG114" s="382">
        <v>3</v>
      </c>
      <c r="FH114" s="382">
        <v>4</v>
      </c>
      <c r="FI114" s="382">
        <v>4</v>
      </c>
      <c r="FJ114" s="382">
        <v>4</v>
      </c>
      <c r="FK114" s="382">
        <v>4</v>
      </c>
      <c r="FL114" s="382">
        <v>2</v>
      </c>
      <c r="FM114" s="382">
        <v>3</v>
      </c>
      <c r="FN114" s="382">
        <v>4</v>
      </c>
      <c r="FO114" s="382">
        <v>3</v>
      </c>
      <c r="FP114" s="382">
        <v>2</v>
      </c>
      <c r="FQ114" s="382">
        <v>6</v>
      </c>
      <c r="FR114" s="382">
        <v>5</v>
      </c>
      <c r="FS114" s="382">
        <v>3</v>
      </c>
      <c r="FT114" s="382">
        <v>5</v>
      </c>
      <c r="FU114" s="382">
        <v>4</v>
      </c>
      <c r="FV114" s="382">
        <v>6</v>
      </c>
      <c r="FW114" s="382">
        <v>3</v>
      </c>
      <c r="FX114" s="382">
        <v>4</v>
      </c>
      <c r="FY114" s="382">
        <v>2</v>
      </c>
      <c r="FZ114" s="382">
        <v>3</v>
      </c>
      <c r="GA114" s="2"/>
      <c r="GB114" s="2"/>
      <c r="GC114" s="2"/>
      <c r="GD114" s="2"/>
      <c r="GE114" s="2"/>
      <c r="GF114" s="2"/>
      <c r="GG114" s="2"/>
      <c r="GH114" s="2"/>
      <c r="GI114" s="2"/>
      <c r="GJ114" s="382"/>
      <c r="GK114" s="382"/>
      <c r="GL114" s="382"/>
      <c r="GM114" s="2"/>
      <c r="GN114" s="2"/>
      <c r="GO114" s="2"/>
      <c r="GP114" s="2"/>
      <c r="GQ114" s="2"/>
      <c r="GR114" s="2"/>
    </row>
    <row r="115" spans="1:200" x14ac:dyDescent="0.35">
      <c r="A115" s="2" t="s">
        <v>712</v>
      </c>
      <c r="B115" s="2" t="s">
        <v>382</v>
      </c>
      <c r="C115" s="2" t="s">
        <v>710</v>
      </c>
      <c r="D115" s="2">
        <v>5</v>
      </c>
      <c r="E115" s="2">
        <v>0</v>
      </c>
      <c r="F115" s="2">
        <v>11</v>
      </c>
      <c r="G115" s="2">
        <v>5</v>
      </c>
      <c r="H115" s="2">
        <v>5</v>
      </c>
      <c r="I115" s="2">
        <v>16</v>
      </c>
      <c r="J115" s="2">
        <v>62</v>
      </c>
      <c r="K115" s="2">
        <v>66</v>
      </c>
      <c r="L115" s="2">
        <v>71</v>
      </c>
      <c r="M115" s="2">
        <v>0</v>
      </c>
      <c r="N115" s="2">
        <v>0</v>
      </c>
      <c r="O115" s="2">
        <v>128</v>
      </c>
      <c r="P115" s="2">
        <v>199</v>
      </c>
      <c r="Q115" s="2">
        <v>199</v>
      </c>
      <c r="R115" s="2">
        <v>199</v>
      </c>
      <c r="S115" s="2">
        <v>62</v>
      </c>
      <c r="T115" s="2">
        <v>-0.22222222222222188</v>
      </c>
      <c r="U115" s="2">
        <v>66</v>
      </c>
      <c r="V115" s="2">
        <v>-0.27777777777777812</v>
      </c>
      <c r="W115" s="2">
        <v>0</v>
      </c>
      <c r="X115" s="2" t="e">
        <v>#DIV/0!</v>
      </c>
      <c r="Y115" s="2">
        <v>3</v>
      </c>
      <c r="Z115" s="2">
        <v>3</v>
      </c>
      <c r="AA115" s="2">
        <v>1</v>
      </c>
      <c r="AB115" s="2">
        <v>6</v>
      </c>
      <c r="AC115" s="2">
        <v>1</v>
      </c>
      <c r="AD115" s="2">
        <v>7</v>
      </c>
      <c r="AG115" s="2">
        <v>9</v>
      </c>
      <c r="AH115" s="2">
        <v>18</v>
      </c>
      <c r="AI115" s="2">
        <v>23</v>
      </c>
      <c r="AJ115" s="2">
        <v>23</v>
      </c>
      <c r="AK115" s="2">
        <v>23</v>
      </c>
      <c r="AL115" s="2">
        <v>25</v>
      </c>
      <c r="AM115" s="382">
        <v>923</v>
      </c>
      <c r="AN115" s="2">
        <v>905</v>
      </c>
      <c r="AO115" s="2">
        <v>18</v>
      </c>
      <c r="AP115" s="2">
        <v>199.00115</v>
      </c>
      <c r="AQ115" s="65">
        <v>3</v>
      </c>
      <c r="AR115" s="65">
        <v>3</v>
      </c>
      <c r="AS115" s="65">
        <v>3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2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1</v>
      </c>
      <c r="CF115" s="65">
        <v>0</v>
      </c>
      <c r="CG115" s="65">
        <v>2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13</v>
      </c>
      <c r="CT115" s="65">
        <v>12</v>
      </c>
      <c r="CU115" s="65">
        <v>12</v>
      </c>
      <c r="CV115" s="65">
        <v>10</v>
      </c>
      <c r="CW115" s="65">
        <v>7</v>
      </c>
      <c r="CX115" s="65">
        <v>13</v>
      </c>
      <c r="CY115" s="65">
        <v>10</v>
      </c>
      <c r="CZ115" s="65">
        <v>9</v>
      </c>
      <c r="DA115" s="65">
        <v>16</v>
      </c>
      <c r="DB115" s="65">
        <v>13</v>
      </c>
      <c r="DC115" s="65">
        <v>11</v>
      </c>
      <c r="DD115" s="65">
        <v>10</v>
      </c>
      <c r="DE115" s="65">
        <v>15</v>
      </c>
      <c r="DF115" s="65">
        <v>13</v>
      </c>
      <c r="DG115" s="65">
        <v>9</v>
      </c>
      <c r="DH115" s="65">
        <v>8</v>
      </c>
      <c r="DI115" s="65">
        <v>9</v>
      </c>
      <c r="DJ115" s="65">
        <v>9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382" t="s">
        <v>366</v>
      </c>
      <c r="DU115" s="382" t="s">
        <v>332</v>
      </c>
      <c r="DV115" s="382">
        <v>23</v>
      </c>
      <c r="DW115" s="2" t="s">
        <v>1</v>
      </c>
      <c r="DX115" s="2">
        <v>23</v>
      </c>
      <c r="DY115" s="382">
        <v>4</v>
      </c>
      <c r="DZ115" s="382">
        <v>4</v>
      </c>
      <c r="EA115" s="382">
        <v>4</v>
      </c>
      <c r="EB115" s="382">
        <v>3</v>
      </c>
      <c r="EC115" s="382">
        <v>2</v>
      </c>
      <c r="ED115" s="382">
        <v>4</v>
      </c>
      <c r="EE115" s="382">
        <v>3</v>
      </c>
      <c r="EF115" s="382">
        <v>3</v>
      </c>
      <c r="EG115" s="382">
        <v>6</v>
      </c>
      <c r="EH115" s="382">
        <v>5</v>
      </c>
      <c r="EI115" s="382">
        <v>3</v>
      </c>
      <c r="EJ115" s="382">
        <v>3</v>
      </c>
      <c r="EK115" s="382">
        <v>4</v>
      </c>
      <c r="EL115" s="382">
        <v>3</v>
      </c>
      <c r="EM115" s="382">
        <v>3</v>
      </c>
      <c r="EN115" s="382">
        <v>2</v>
      </c>
      <c r="EO115" s="382">
        <v>3</v>
      </c>
      <c r="EP115" s="382">
        <v>3</v>
      </c>
      <c r="EQ115" s="382">
        <v>4</v>
      </c>
      <c r="ER115" s="382">
        <v>4</v>
      </c>
      <c r="ES115" s="382">
        <v>4</v>
      </c>
      <c r="ET115" s="382">
        <v>4</v>
      </c>
      <c r="EU115" s="382">
        <v>3</v>
      </c>
      <c r="EV115" s="382">
        <v>5</v>
      </c>
      <c r="EW115" s="382">
        <v>3</v>
      </c>
      <c r="EX115" s="382">
        <v>3</v>
      </c>
      <c r="EY115" s="382">
        <v>5</v>
      </c>
      <c r="EZ115" s="382">
        <v>4</v>
      </c>
      <c r="FA115" s="382">
        <v>3</v>
      </c>
      <c r="FB115" s="382">
        <v>4</v>
      </c>
      <c r="FC115" s="382">
        <v>5</v>
      </c>
      <c r="FD115" s="382">
        <v>4</v>
      </c>
      <c r="FE115" s="382">
        <v>3</v>
      </c>
      <c r="FF115" s="382">
        <v>2</v>
      </c>
      <c r="FG115" s="382">
        <v>3</v>
      </c>
      <c r="FH115" s="382">
        <v>3</v>
      </c>
      <c r="FI115" s="382">
        <v>5</v>
      </c>
      <c r="FJ115" s="382">
        <v>4</v>
      </c>
      <c r="FK115" s="382">
        <v>4</v>
      </c>
      <c r="FL115" s="382">
        <v>3</v>
      </c>
      <c r="FM115" s="382">
        <v>2</v>
      </c>
      <c r="FN115" s="382">
        <v>4</v>
      </c>
      <c r="FO115" s="382">
        <v>4</v>
      </c>
      <c r="FP115" s="382">
        <v>3</v>
      </c>
      <c r="FQ115" s="382">
        <v>5</v>
      </c>
      <c r="FR115" s="382">
        <v>4</v>
      </c>
      <c r="FS115" s="382">
        <v>5</v>
      </c>
      <c r="FT115" s="382">
        <v>3</v>
      </c>
      <c r="FU115" s="382">
        <v>6</v>
      </c>
      <c r="FV115" s="382">
        <v>6</v>
      </c>
      <c r="FW115" s="382">
        <v>3</v>
      </c>
      <c r="FX115" s="382">
        <v>4</v>
      </c>
      <c r="FY115" s="382">
        <v>3</v>
      </c>
      <c r="FZ115" s="382">
        <v>3</v>
      </c>
      <c r="GA115" s="2"/>
      <c r="GB115" s="2"/>
      <c r="GC115" s="2"/>
      <c r="GD115" s="2"/>
      <c r="GE115" s="2"/>
      <c r="GF115" s="2"/>
      <c r="GG115" s="2"/>
      <c r="GH115" s="2"/>
      <c r="GI115" s="2"/>
      <c r="GJ115" s="382"/>
      <c r="GK115" s="382"/>
      <c r="GL115" s="382"/>
      <c r="GM115" s="2"/>
      <c r="GN115" s="2"/>
      <c r="GO115" s="2"/>
      <c r="GP115" s="2"/>
      <c r="GQ115" s="2"/>
      <c r="GR115" s="2"/>
    </row>
    <row r="116" spans="1:200" x14ac:dyDescent="0.35">
      <c r="A116" s="2" t="s">
        <v>713</v>
      </c>
      <c r="B116" s="2" t="s">
        <v>395</v>
      </c>
      <c r="C116" s="2" t="s">
        <v>713</v>
      </c>
      <c r="D116" s="2">
        <v>5</v>
      </c>
      <c r="E116" s="2">
        <v>0</v>
      </c>
      <c r="F116" s="2">
        <v>12</v>
      </c>
      <c r="G116" s="2">
        <v>5</v>
      </c>
      <c r="H116" s="2">
        <v>5</v>
      </c>
      <c r="I116" s="2">
        <v>17</v>
      </c>
      <c r="J116" s="2">
        <v>68</v>
      </c>
      <c r="K116" s="2">
        <v>67</v>
      </c>
      <c r="L116" s="2">
        <v>65</v>
      </c>
      <c r="M116" s="2">
        <v>0</v>
      </c>
      <c r="N116" s="2">
        <v>0</v>
      </c>
      <c r="O116" s="2">
        <v>135</v>
      </c>
      <c r="P116" s="2">
        <v>200</v>
      </c>
      <c r="Q116" s="2">
        <v>200</v>
      </c>
      <c r="R116" s="2">
        <v>200</v>
      </c>
      <c r="S116" s="2">
        <v>68</v>
      </c>
      <c r="T116" s="2">
        <v>5.5555555555555358E-2</v>
      </c>
      <c r="U116" s="2">
        <v>67</v>
      </c>
      <c r="V116" s="2">
        <v>0.11111111111111116</v>
      </c>
      <c r="W116" s="2">
        <v>0</v>
      </c>
      <c r="X116" s="2" t="e">
        <v>#DIV/0!</v>
      </c>
      <c r="Y116" s="2">
        <v>3</v>
      </c>
      <c r="Z116" s="2">
        <v>8</v>
      </c>
      <c r="AA116" s="2">
        <v>1</v>
      </c>
      <c r="AB116" s="2">
        <v>6</v>
      </c>
      <c r="AC116" s="2">
        <v>1</v>
      </c>
      <c r="AD116" s="2">
        <v>3</v>
      </c>
      <c r="AG116" s="2">
        <v>35</v>
      </c>
      <c r="AH116" s="2">
        <v>33</v>
      </c>
      <c r="AI116" s="2">
        <v>26</v>
      </c>
      <c r="AJ116" s="2">
        <v>26</v>
      </c>
      <c r="AK116" s="2">
        <v>26</v>
      </c>
      <c r="AL116" s="2">
        <v>26</v>
      </c>
      <c r="AM116" s="382">
        <v>919.66666666666663</v>
      </c>
      <c r="AN116" s="2">
        <v>918</v>
      </c>
      <c r="AO116" s="2">
        <v>1.6666666666666288</v>
      </c>
      <c r="AP116" s="2">
        <v>200.00116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1</v>
      </c>
      <c r="BW116" s="65">
        <v>0</v>
      </c>
      <c r="BX116" s="65">
        <v>2</v>
      </c>
      <c r="BY116" s="65">
        <v>0</v>
      </c>
      <c r="BZ116" s="65">
        <v>0</v>
      </c>
      <c r="CA116" s="65">
        <v>1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  <c r="CG116" s="65">
        <v>1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9</v>
      </c>
      <c r="CT116" s="65">
        <v>14</v>
      </c>
      <c r="CU116" s="65">
        <v>14</v>
      </c>
      <c r="CV116" s="65">
        <v>9</v>
      </c>
      <c r="CW116" s="65">
        <v>8</v>
      </c>
      <c r="CX116" s="65">
        <v>12</v>
      </c>
      <c r="CY116" s="65">
        <v>7</v>
      </c>
      <c r="CZ116" s="65">
        <v>10</v>
      </c>
      <c r="DA116" s="65">
        <v>16</v>
      </c>
      <c r="DB116" s="65">
        <v>13</v>
      </c>
      <c r="DC116" s="65">
        <v>11</v>
      </c>
      <c r="DD116" s="65">
        <v>9</v>
      </c>
      <c r="DE116" s="65">
        <v>15</v>
      </c>
      <c r="DF116" s="65">
        <v>16</v>
      </c>
      <c r="DG116" s="65">
        <v>10</v>
      </c>
      <c r="DH116" s="65">
        <v>9</v>
      </c>
      <c r="DI116" s="65">
        <v>9</v>
      </c>
      <c r="DJ116" s="65">
        <v>9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382" t="s">
        <v>278</v>
      </c>
      <c r="DU116" s="382" t="s">
        <v>332</v>
      </c>
      <c r="DV116" s="382">
        <v>26</v>
      </c>
      <c r="DW116" s="2" t="s">
        <v>1</v>
      </c>
      <c r="DX116" s="2">
        <v>26</v>
      </c>
      <c r="DY116" s="382">
        <v>3</v>
      </c>
      <c r="DZ116" s="382">
        <v>5</v>
      </c>
      <c r="EA116" s="382">
        <v>6</v>
      </c>
      <c r="EB116" s="382">
        <v>3</v>
      </c>
      <c r="EC116" s="382">
        <v>3</v>
      </c>
      <c r="ED116" s="382">
        <v>4</v>
      </c>
      <c r="EE116" s="382">
        <v>2</v>
      </c>
      <c r="EF116" s="382">
        <v>4</v>
      </c>
      <c r="EG116" s="382">
        <v>5</v>
      </c>
      <c r="EH116" s="382">
        <v>3</v>
      </c>
      <c r="EI116" s="382">
        <v>4</v>
      </c>
      <c r="EJ116" s="382">
        <v>3</v>
      </c>
      <c r="EK116" s="382">
        <v>5</v>
      </c>
      <c r="EL116" s="382">
        <v>6</v>
      </c>
      <c r="EM116" s="382">
        <v>4</v>
      </c>
      <c r="EN116" s="382">
        <v>2</v>
      </c>
      <c r="EO116" s="382">
        <v>3</v>
      </c>
      <c r="EP116" s="382">
        <v>3</v>
      </c>
      <c r="EQ116" s="382">
        <v>3</v>
      </c>
      <c r="ER116" s="382">
        <v>5</v>
      </c>
      <c r="ES116" s="382">
        <v>4</v>
      </c>
      <c r="ET116" s="382">
        <v>3</v>
      </c>
      <c r="EU116" s="382">
        <v>2</v>
      </c>
      <c r="EV116" s="382">
        <v>4</v>
      </c>
      <c r="EW116" s="382">
        <v>3</v>
      </c>
      <c r="EX116" s="382">
        <v>3</v>
      </c>
      <c r="EY116" s="382">
        <v>5</v>
      </c>
      <c r="EZ116" s="382">
        <v>4</v>
      </c>
      <c r="FA116" s="382">
        <v>4</v>
      </c>
      <c r="FB116" s="382">
        <v>3</v>
      </c>
      <c r="FC116" s="382">
        <v>6</v>
      </c>
      <c r="FD116" s="382">
        <v>5</v>
      </c>
      <c r="FE116" s="382">
        <v>3</v>
      </c>
      <c r="FF116" s="382">
        <v>4</v>
      </c>
      <c r="FG116" s="382">
        <v>3</v>
      </c>
      <c r="FH116" s="382">
        <v>3</v>
      </c>
      <c r="FI116" s="382">
        <v>3</v>
      </c>
      <c r="FJ116" s="382">
        <v>4</v>
      </c>
      <c r="FK116" s="382">
        <v>4</v>
      </c>
      <c r="FL116" s="382">
        <v>3</v>
      </c>
      <c r="FM116" s="382">
        <v>3</v>
      </c>
      <c r="FN116" s="382">
        <v>4</v>
      </c>
      <c r="FO116" s="382">
        <v>2</v>
      </c>
      <c r="FP116" s="382">
        <v>3</v>
      </c>
      <c r="FQ116" s="382">
        <v>6</v>
      </c>
      <c r="FR116" s="382">
        <v>6</v>
      </c>
      <c r="FS116" s="382">
        <v>3</v>
      </c>
      <c r="FT116" s="382">
        <v>3</v>
      </c>
      <c r="FU116" s="382">
        <v>4</v>
      </c>
      <c r="FV116" s="382">
        <v>5</v>
      </c>
      <c r="FW116" s="382">
        <v>3</v>
      </c>
      <c r="FX116" s="382">
        <v>3</v>
      </c>
      <c r="FY116" s="382">
        <v>3</v>
      </c>
      <c r="FZ116" s="382">
        <v>3</v>
      </c>
      <c r="GA116" s="2"/>
      <c r="GB116" s="2"/>
      <c r="GC116" s="2"/>
      <c r="GD116" s="2"/>
      <c r="GE116" s="2"/>
      <c r="GF116" s="2"/>
      <c r="GG116" s="2"/>
      <c r="GH116" s="2"/>
      <c r="GI116" s="2"/>
      <c r="GJ116" s="382"/>
      <c r="GK116" s="382"/>
      <c r="GL116" s="382"/>
      <c r="GM116" s="2"/>
      <c r="GN116" s="2"/>
      <c r="GO116" s="2"/>
      <c r="GP116" s="2"/>
      <c r="GQ116" s="2"/>
      <c r="GR116" s="2"/>
    </row>
    <row r="117" spans="1:200" x14ac:dyDescent="0.35">
      <c r="A117" s="2" t="s">
        <v>714</v>
      </c>
      <c r="B117" s="2" t="s">
        <v>279</v>
      </c>
      <c r="C117" s="2" t="s">
        <v>714</v>
      </c>
      <c r="D117" s="2">
        <v>7</v>
      </c>
      <c r="E117" s="2">
        <v>0</v>
      </c>
      <c r="F117" s="2">
        <v>19</v>
      </c>
      <c r="G117" s="2">
        <v>3</v>
      </c>
      <c r="H117" s="2">
        <v>7</v>
      </c>
      <c r="I117" s="2">
        <v>22</v>
      </c>
      <c r="J117" s="2">
        <v>66</v>
      </c>
      <c r="K117" s="2">
        <v>67</v>
      </c>
      <c r="L117" s="2">
        <v>68</v>
      </c>
      <c r="M117" s="2">
        <v>0</v>
      </c>
      <c r="N117" s="2">
        <v>0</v>
      </c>
      <c r="O117" s="2">
        <v>133</v>
      </c>
      <c r="P117" s="2">
        <v>201</v>
      </c>
      <c r="Q117" s="2">
        <v>201</v>
      </c>
      <c r="R117" s="2">
        <v>201</v>
      </c>
      <c r="S117" s="2">
        <v>66</v>
      </c>
      <c r="T117" s="2">
        <v>-5.5555555555555802E-2</v>
      </c>
      <c r="U117" s="2">
        <v>67</v>
      </c>
      <c r="V117" s="2">
        <v>-5.5555555555555358E-2</v>
      </c>
      <c r="W117" s="2">
        <v>0</v>
      </c>
      <c r="X117" s="2" t="e">
        <v>#DIV/0!</v>
      </c>
      <c r="Y117" s="2">
        <v>3</v>
      </c>
      <c r="Z117" s="2">
        <v>7</v>
      </c>
      <c r="AA117" s="2">
        <v>3</v>
      </c>
      <c r="AB117" s="2">
        <v>7</v>
      </c>
      <c r="AC117" s="2">
        <v>1</v>
      </c>
      <c r="AD117" s="2">
        <v>8</v>
      </c>
      <c r="AG117" s="2">
        <v>26</v>
      </c>
      <c r="AH117" s="2">
        <v>27</v>
      </c>
      <c r="AI117" s="2">
        <v>27</v>
      </c>
      <c r="AJ117" s="2">
        <v>27</v>
      </c>
      <c r="AK117" s="2">
        <v>27</v>
      </c>
      <c r="AL117" s="2">
        <v>27</v>
      </c>
      <c r="AM117" s="382">
        <v>917</v>
      </c>
      <c r="AN117" s="2">
        <v>927</v>
      </c>
      <c r="AO117" s="2">
        <v>-10</v>
      </c>
      <c r="AP117" s="2">
        <v>201.00117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1</v>
      </c>
      <c r="BW117" s="65">
        <v>0</v>
      </c>
      <c r="BX117" s="65">
        <v>0</v>
      </c>
      <c r="BY117" s="65">
        <v>2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1</v>
      </c>
      <c r="CF117" s="65">
        <v>0</v>
      </c>
      <c r="CG117" s="65">
        <v>2</v>
      </c>
      <c r="CH117" s="65">
        <v>1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11</v>
      </c>
      <c r="CT117" s="65">
        <v>16</v>
      </c>
      <c r="CU117" s="65">
        <v>15</v>
      </c>
      <c r="CV117" s="65">
        <v>10</v>
      </c>
      <c r="CW117" s="65">
        <v>9</v>
      </c>
      <c r="CX117" s="65">
        <v>14</v>
      </c>
      <c r="CY117" s="65">
        <v>9</v>
      </c>
      <c r="CZ117" s="65">
        <v>7</v>
      </c>
      <c r="DA117" s="65">
        <v>15</v>
      </c>
      <c r="DB117" s="65">
        <v>14</v>
      </c>
      <c r="DC117" s="65">
        <v>10</v>
      </c>
      <c r="DD117" s="65">
        <v>10</v>
      </c>
      <c r="DE117" s="65">
        <v>13</v>
      </c>
      <c r="DF117" s="65">
        <v>13</v>
      </c>
      <c r="DG117" s="65">
        <v>9</v>
      </c>
      <c r="DH117" s="65">
        <v>7</v>
      </c>
      <c r="DI117" s="65">
        <v>10</v>
      </c>
      <c r="DJ117" s="65">
        <v>9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382" t="s">
        <v>279</v>
      </c>
      <c r="DU117" s="382" t="s">
        <v>332</v>
      </c>
      <c r="DV117" s="382">
        <v>27</v>
      </c>
      <c r="DW117" s="2" t="s">
        <v>1</v>
      </c>
      <c r="DX117" s="2">
        <v>27</v>
      </c>
      <c r="DY117" s="382">
        <v>4</v>
      </c>
      <c r="DZ117" s="382">
        <v>6</v>
      </c>
      <c r="EA117" s="382">
        <v>5</v>
      </c>
      <c r="EB117" s="382">
        <v>3</v>
      </c>
      <c r="EC117" s="382">
        <v>3</v>
      </c>
      <c r="ED117" s="382">
        <v>5</v>
      </c>
      <c r="EE117" s="382">
        <v>3</v>
      </c>
      <c r="EF117" s="382">
        <v>3</v>
      </c>
      <c r="EG117" s="382">
        <v>5</v>
      </c>
      <c r="EH117" s="382">
        <v>5</v>
      </c>
      <c r="EI117" s="382">
        <v>3</v>
      </c>
      <c r="EJ117" s="382">
        <v>4</v>
      </c>
      <c r="EK117" s="382">
        <v>4</v>
      </c>
      <c r="EL117" s="382">
        <v>3</v>
      </c>
      <c r="EM117" s="382">
        <v>3</v>
      </c>
      <c r="EN117" s="382">
        <v>2</v>
      </c>
      <c r="EO117" s="382">
        <v>2</v>
      </c>
      <c r="EP117" s="382">
        <v>3</v>
      </c>
      <c r="EQ117" s="382">
        <v>4</v>
      </c>
      <c r="ER117" s="382">
        <v>5</v>
      </c>
      <c r="ES117" s="382">
        <v>6</v>
      </c>
      <c r="ET117" s="382">
        <v>3</v>
      </c>
      <c r="EU117" s="382">
        <v>2</v>
      </c>
      <c r="EV117" s="382">
        <v>5</v>
      </c>
      <c r="EW117" s="382">
        <v>3</v>
      </c>
      <c r="EX117" s="382">
        <v>2</v>
      </c>
      <c r="EY117" s="382">
        <v>5</v>
      </c>
      <c r="EZ117" s="382">
        <v>4</v>
      </c>
      <c r="FA117" s="382">
        <v>3</v>
      </c>
      <c r="FB117" s="382">
        <v>3</v>
      </c>
      <c r="FC117" s="382">
        <v>4</v>
      </c>
      <c r="FD117" s="382">
        <v>5</v>
      </c>
      <c r="FE117" s="382">
        <v>3</v>
      </c>
      <c r="FF117" s="382">
        <v>2</v>
      </c>
      <c r="FG117" s="382">
        <v>5</v>
      </c>
      <c r="FH117" s="382">
        <v>3</v>
      </c>
      <c r="FI117" s="382">
        <v>3</v>
      </c>
      <c r="FJ117" s="382">
        <v>5</v>
      </c>
      <c r="FK117" s="382">
        <v>4</v>
      </c>
      <c r="FL117" s="382">
        <v>4</v>
      </c>
      <c r="FM117" s="382">
        <v>4</v>
      </c>
      <c r="FN117" s="382">
        <v>4</v>
      </c>
      <c r="FO117" s="382">
        <v>3</v>
      </c>
      <c r="FP117" s="382">
        <v>2</v>
      </c>
      <c r="FQ117" s="382">
        <v>5</v>
      </c>
      <c r="FR117" s="382">
        <v>5</v>
      </c>
      <c r="FS117" s="382">
        <v>4</v>
      </c>
      <c r="FT117" s="382">
        <v>3</v>
      </c>
      <c r="FU117" s="382">
        <v>5</v>
      </c>
      <c r="FV117" s="382">
        <v>5</v>
      </c>
      <c r="FW117" s="382">
        <v>3</v>
      </c>
      <c r="FX117" s="382">
        <v>3</v>
      </c>
      <c r="FY117" s="382">
        <v>3</v>
      </c>
      <c r="FZ117" s="382">
        <v>3</v>
      </c>
      <c r="GA117" s="2"/>
      <c r="GB117" s="2"/>
      <c r="GC117" s="2"/>
      <c r="GD117" s="2"/>
      <c r="GE117" s="2"/>
      <c r="GF117" s="2"/>
      <c r="GG117" s="2"/>
      <c r="GH117" s="2"/>
      <c r="GI117" s="2"/>
      <c r="GJ117" s="382"/>
      <c r="GK117" s="382"/>
      <c r="GL117" s="382"/>
      <c r="GM117" s="2"/>
      <c r="GN117" s="2"/>
      <c r="GO117" s="2"/>
      <c r="GP117" s="2"/>
      <c r="GQ117" s="2"/>
      <c r="GR117" s="2"/>
    </row>
    <row r="118" spans="1:200" x14ac:dyDescent="0.35">
      <c r="A118" s="2" t="s">
        <v>715</v>
      </c>
      <c r="B118" s="2" t="s">
        <v>403</v>
      </c>
      <c r="C118" s="2" t="s">
        <v>715</v>
      </c>
      <c r="D118" s="2">
        <v>5</v>
      </c>
      <c r="E118" s="2">
        <v>1</v>
      </c>
      <c r="F118" s="2">
        <v>15</v>
      </c>
      <c r="G118" s="2">
        <v>5</v>
      </c>
      <c r="H118" s="2">
        <v>6</v>
      </c>
      <c r="I118" s="2">
        <v>20</v>
      </c>
      <c r="J118" s="2">
        <v>67</v>
      </c>
      <c r="K118" s="2">
        <v>72</v>
      </c>
      <c r="L118" s="2">
        <v>64</v>
      </c>
      <c r="M118" s="2">
        <v>0</v>
      </c>
      <c r="N118" s="2">
        <v>0</v>
      </c>
      <c r="O118" s="2">
        <v>139</v>
      </c>
      <c r="P118" s="2">
        <v>203</v>
      </c>
      <c r="Q118" s="2">
        <v>203</v>
      </c>
      <c r="R118" s="2">
        <v>203</v>
      </c>
      <c r="S118" s="2">
        <v>67</v>
      </c>
      <c r="T118" s="2">
        <v>-0.27777777777777768</v>
      </c>
      <c r="U118" s="2">
        <v>72</v>
      </c>
      <c r="V118" s="2">
        <v>0.44444444444444464</v>
      </c>
      <c r="W118" s="2">
        <v>0</v>
      </c>
      <c r="X118" s="2" t="e">
        <v>#DIV/0!</v>
      </c>
      <c r="Y118" s="2">
        <v>2</v>
      </c>
      <c r="Z118" s="2">
        <v>7</v>
      </c>
      <c r="AA118" s="2">
        <v>1</v>
      </c>
      <c r="AB118" s="2">
        <v>7</v>
      </c>
      <c r="AC118" s="2">
        <v>3</v>
      </c>
      <c r="AD118" s="2">
        <v>6</v>
      </c>
      <c r="AG118" s="2">
        <v>30</v>
      </c>
      <c r="AH118" s="2">
        <v>46</v>
      </c>
      <c r="AI118" s="2">
        <v>28</v>
      </c>
      <c r="AJ118" s="2">
        <v>28</v>
      </c>
      <c r="AK118" s="2">
        <v>28</v>
      </c>
      <c r="AL118" s="2">
        <v>28</v>
      </c>
      <c r="AM118" s="382">
        <v>911</v>
      </c>
      <c r="AN118" s="2">
        <v>901</v>
      </c>
      <c r="AO118" s="2">
        <v>10</v>
      </c>
      <c r="AP118" s="2">
        <v>203.00118000000001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1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2</v>
      </c>
      <c r="BZ118" s="65">
        <v>0</v>
      </c>
      <c r="CA118" s="65">
        <v>0</v>
      </c>
      <c r="CB118" s="65">
        <v>0</v>
      </c>
      <c r="CC118" s="65">
        <v>0</v>
      </c>
      <c r="CD118" s="65">
        <v>1</v>
      </c>
      <c r="CE118" s="65">
        <v>0</v>
      </c>
      <c r="CF118" s="65">
        <v>0</v>
      </c>
      <c r="CG118" s="65">
        <v>2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13</v>
      </c>
      <c r="CT118" s="65">
        <v>13</v>
      </c>
      <c r="CU118" s="65">
        <v>12</v>
      </c>
      <c r="CV118" s="65">
        <v>10</v>
      </c>
      <c r="CW118" s="65">
        <v>11</v>
      </c>
      <c r="CX118" s="65">
        <v>13</v>
      </c>
      <c r="CY118" s="65">
        <v>10</v>
      </c>
      <c r="CZ118" s="65">
        <v>6</v>
      </c>
      <c r="DA118" s="65">
        <v>18</v>
      </c>
      <c r="DB118" s="65">
        <v>17</v>
      </c>
      <c r="DC118" s="65">
        <v>10</v>
      </c>
      <c r="DD118" s="65">
        <v>9</v>
      </c>
      <c r="DE118" s="65">
        <v>13</v>
      </c>
      <c r="DF118" s="65">
        <v>12</v>
      </c>
      <c r="DG118" s="65">
        <v>10</v>
      </c>
      <c r="DH118" s="65">
        <v>8</v>
      </c>
      <c r="DI118" s="65">
        <v>9</v>
      </c>
      <c r="DJ118" s="65">
        <v>9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382" t="s">
        <v>367</v>
      </c>
      <c r="DU118" s="382" t="s">
        <v>332</v>
      </c>
      <c r="DV118" s="382">
        <v>28</v>
      </c>
      <c r="DW118" s="2" t="s">
        <v>1</v>
      </c>
      <c r="DX118" s="2">
        <v>28</v>
      </c>
      <c r="DY118" s="382">
        <v>4</v>
      </c>
      <c r="DZ118" s="382">
        <v>5</v>
      </c>
      <c r="EA118" s="382">
        <v>4</v>
      </c>
      <c r="EB118" s="382">
        <v>4</v>
      </c>
      <c r="EC118" s="382">
        <v>4</v>
      </c>
      <c r="ED118" s="382">
        <v>5</v>
      </c>
      <c r="EE118" s="382">
        <v>3</v>
      </c>
      <c r="EF118" s="382">
        <v>1</v>
      </c>
      <c r="EG118" s="382">
        <v>7</v>
      </c>
      <c r="EH118" s="382">
        <v>5</v>
      </c>
      <c r="EI118" s="382">
        <v>3</v>
      </c>
      <c r="EJ118" s="382">
        <v>3</v>
      </c>
      <c r="EK118" s="382">
        <v>4</v>
      </c>
      <c r="EL118" s="382">
        <v>4</v>
      </c>
      <c r="EM118" s="382">
        <v>3</v>
      </c>
      <c r="EN118" s="382">
        <v>2</v>
      </c>
      <c r="EO118" s="382">
        <v>3</v>
      </c>
      <c r="EP118" s="382">
        <v>3</v>
      </c>
      <c r="EQ118" s="382">
        <v>5</v>
      </c>
      <c r="ER118" s="382">
        <v>3</v>
      </c>
      <c r="ES118" s="382">
        <v>4</v>
      </c>
      <c r="ET118" s="382">
        <v>3</v>
      </c>
      <c r="EU118" s="382">
        <v>3</v>
      </c>
      <c r="EV118" s="382">
        <v>4</v>
      </c>
      <c r="EW118" s="382">
        <v>4</v>
      </c>
      <c r="EX118" s="382">
        <v>3</v>
      </c>
      <c r="EY118" s="382">
        <v>6</v>
      </c>
      <c r="EZ118" s="382">
        <v>7</v>
      </c>
      <c r="FA118" s="382">
        <v>3</v>
      </c>
      <c r="FB118" s="382">
        <v>3</v>
      </c>
      <c r="FC118" s="382">
        <v>6</v>
      </c>
      <c r="FD118" s="382">
        <v>4</v>
      </c>
      <c r="FE118" s="382">
        <v>4</v>
      </c>
      <c r="FF118" s="382">
        <v>4</v>
      </c>
      <c r="FG118" s="382">
        <v>3</v>
      </c>
      <c r="FH118" s="382">
        <v>3</v>
      </c>
      <c r="FI118" s="382">
        <v>4</v>
      </c>
      <c r="FJ118" s="382">
        <v>5</v>
      </c>
      <c r="FK118" s="382">
        <v>4</v>
      </c>
      <c r="FL118" s="382">
        <v>3</v>
      </c>
      <c r="FM118" s="382">
        <v>4</v>
      </c>
      <c r="FN118" s="382">
        <v>4</v>
      </c>
      <c r="FO118" s="382">
        <v>3</v>
      </c>
      <c r="FP118" s="382">
        <v>2</v>
      </c>
      <c r="FQ118" s="382">
        <v>5</v>
      </c>
      <c r="FR118" s="382">
        <v>5</v>
      </c>
      <c r="FS118" s="382">
        <v>4</v>
      </c>
      <c r="FT118" s="382">
        <v>3</v>
      </c>
      <c r="FU118" s="382">
        <v>3</v>
      </c>
      <c r="FV118" s="382">
        <v>4</v>
      </c>
      <c r="FW118" s="382">
        <v>3</v>
      </c>
      <c r="FX118" s="382">
        <v>2</v>
      </c>
      <c r="FY118" s="382">
        <v>3</v>
      </c>
      <c r="FZ118" s="382">
        <v>3</v>
      </c>
      <c r="GA118" s="2"/>
      <c r="GB118" s="2"/>
      <c r="GC118" s="2"/>
      <c r="GD118" s="2"/>
      <c r="GE118" s="2"/>
      <c r="GF118" s="2"/>
      <c r="GG118" s="2"/>
      <c r="GH118" s="2"/>
      <c r="GI118" s="2"/>
      <c r="GJ118" s="382"/>
      <c r="GK118" s="382"/>
      <c r="GL118" s="382"/>
      <c r="GM118" s="2"/>
      <c r="GN118" s="2"/>
      <c r="GO118" s="2"/>
      <c r="GP118" s="2"/>
      <c r="GQ118" s="2"/>
      <c r="GR118" s="2"/>
    </row>
    <row r="119" spans="1:200" x14ac:dyDescent="0.35">
      <c r="A119" s="2" t="s">
        <v>716</v>
      </c>
      <c r="B119" s="2" t="s">
        <v>389</v>
      </c>
      <c r="C119" s="2" t="s">
        <v>715</v>
      </c>
      <c r="D119" s="2">
        <v>11</v>
      </c>
      <c r="E119" s="2">
        <v>0</v>
      </c>
      <c r="F119" s="2">
        <v>18</v>
      </c>
      <c r="G119" s="2">
        <v>6</v>
      </c>
      <c r="H119" s="2">
        <v>11</v>
      </c>
      <c r="I119" s="2">
        <v>24</v>
      </c>
      <c r="J119" s="2">
        <v>68</v>
      </c>
      <c r="K119" s="2">
        <v>66</v>
      </c>
      <c r="L119" s="2">
        <v>69</v>
      </c>
      <c r="M119" s="2">
        <v>0</v>
      </c>
      <c r="N119" s="2">
        <v>0</v>
      </c>
      <c r="O119" s="2">
        <v>134</v>
      </c>
      <c r="P119" s="2">
        <v>203</v>
      </c>
      <c r="Q119" s="2">
        <v>203</v>
      </c>
      <c r="R119" s="2">
        <v>203</v>
      </c>
      <c r="S119" s="2">
        <v>68</v>
      </c>
      <c r="T119" s="2">
        <v>0.11111111111111116</v>
      </c>
      <c r="U119" s="2">
        <v>66</v>
      </c>
      <c r="V119" s="2">
        <v>-0.16666666666666696</v>
      </c>
      <c r="W119" s="2">
        <v>0</v>
      </c>
      <c r="X119" s="2" t="e">
        <v>#DIV/0!</v>
      </c>
      <c r="Y119" s="2">
        <v>2</v>
      </c>
      <c r="Z119" s="2">
        <v>8</v>
      </c>
      <c r="AA119" s="2">
        <v>5</v>
      </c>
      <c r="AB119" s="2">
        <v>7</v>
      </c>
      <c r="AC119" s="2">
        <v>4</v>
      </c>
      <c r="AD119" s="2">
        <v>9</v>
      </c>
      <c r="AG119" s="2">
        <v>35</v>
      </c>
      <c r="AH119" s="2">
        <v>31</v>
      </c>
      <c r="AI119" s="2">
        <v>28</v>
      </c>
      <c r="AJ119" s="2">
        <v>28</v>
      </c>
      <c r="AK119" s="2">
        <v>28</v>
      </c>
      <c r="AL119" s="2">
        <v>29</v>
      </c>
      <c r="AM119" s="382">
        <v>911.66666666666663</v>
      </c>
      <c r="AN119" s="2">
        <v>930</v>
      </c>
      <c r="AO119" s="2">
        <v>-18.333333333333371</v>
      </c>
      <c r="AP119" s="2">
        <v>203.00119000000001</v>
      </c>
      <c r="AQ119" s="65">
        <v>3</v>
      </c>
      <c r="AR119" s="65">
        <v>3</v>
      </c>
      <c r="AS119" s="65">
        <v>3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2</v>
      </c>
      <c r="BT119" s="65">
        <v>1</v>
      </c>
      <c r="BU119" s="65">
        <v>0</v>
      </c>
      <c r="BV119" s="65">
        <v>1</v>
      </c>
      <c r="BW119" s="65">
        <v>1</v>
      </c>
      <c r="BX119" s="65">
        <v>1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1</v>
      </c>
      <c r="CG119" s="65">
        <v>2</v>
      </c>
      <c r="CH119" s="65">
        <v>2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10</v>
      </c>
      <c r="CT119" s="65">
        <v>11</v>
      </c>
      <c r="CU119" s="65">
        <v>12</v>
      </c>
      <c r="CV119" s="65">
        <v>10</v>
      </c>
      <c r="CW119" s="65">
        <v>8</v>
      </c>
      <c r="CX119" s="65">
        <v>13</v>
      </c>
      <c r="CY119" s="65">
        <v>9</v>
      </c>
      <c r="CZ119" s="65">
        <v>11</v>
      </c>
      <c r="DA119" s="65">
        <v>15</v>
      </c>
      <c r="DB119" s="65">
        <v>13</v>
      </c>
      <c r="DC119" s="65">
        <v>13</v>
      </c>
      <c r="DD119" s="65">
        <v>15</v>
      </c>
      <c r="DE119" s="65">
        <v>14</v>
      </c>
      <c r="DF119" s="65">
        <v>16</v>
      </c>
      <c r="DG119" s="65">
        <v>10</v>
      </c>
      <c r="DH119" s="65">
        <v>7</v>
      </c>
      <c r="DI119" s="65">
        <v>7</v>
      </c>
      <c r="DJ119" s="65">
        <v>9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382" t="s">
        <v>368</v>
      </c>
      <c r="DU119" s="382" t="s">
        <v>332</v>
      </c>
      <c r="DV119" s="382">
        <v>28</v>
      </c>
      <c r="DW119" s="2" t="s">
        <v>1</v>
      </c>
      <c r="DX119" s="2">
        <v>28</v>
      </c>
      <c r="DY119" s="382">
        <v>4</v>
      </c>
      <c r="DZ119" s="382">
        <v>5</v>
      </c>
      <c r="EA119" s="382">
        <v>4</v>
      </c>
      <c r="EB119" s="382">
        <v>3</v>
      </c>
      <c r="EC119" s="382">
        <v>3</v>
      </c>
      <c r="ED119" s="382">
        <v>4</v>
      </c>
      <c r="EE119" s="382">
        <v>4</v>
      </c>
      <c r="EF119" s="382">
        <v>4</v>
      </c>
      <c r="EG119" s="382">
        <v>5</v>
      </c>
      <c r="EH119" s="382">
        <v>4</v>
      </c>
      <c r="EI119" s="382">
        <v>4</v>
      </c>
      <c r="EJ119" s="382">
        <v>4</v>
      </c>
      <c r="EK119" s="382">
        <v>4</v>
      </c>
      <c r="EL119" s="382">
        <v>6</v>
      </c>
      <c r="EM119" s="382">
        <v>2</v>
      </c>
      <c r="EN119" s="382">
        <v>3</v>
      </c>
      <c r="EO119" s="382">
        <v>2</v>
      </c>
      <c r="EP119" s="382">
        <v>3</v>
      </c>
      <c r="EQ119" s="382">
        <v>3</v>
      </c>
      <c r="ER119" s="382">
        <v>3</v>
      </c>
      <c r="ES119" s="382">
        <v>3</v>
      </c>
      <c r="ET119" s="382">
        <v>3</v>
      </c>
      <c r="EU119" s="382">
        <v>3</v>
      </c>
      <c r="EV119" s="382">
        <v>3</v>
      </c>
      <c r="EW119" s="382">
        <v>3</v>
      </c>
      <c r="EX119" s="382">
        <v>4</v>
      </c>
      <c r="EY119" s="382">
        <v>4</v>
      </c>
      <c r="EZ119" s="382">
        <v>5</v>
      </c>
      <c r="FA119" s="382">
        <v>5</v>
      </c>
      <c r="FB119" s="382">
        <v>6</v>
      </c>
      <c r="FC119" s="382">
        <v>5</v>
      </c>
      <c r="FD119" s="382">
        <v>5</v>
      </c>
      <c r="FE119" s="382">
        <v>4</v>
      </c>
      <c r="FF119" s="382">
        <v>2</v>
      </c>
      <c r="FG119" s="382">
        <v>2</v>
      </c>
      <c r="FH119" s="382">
        <v>3</v>
      </c>
      <c r="FI119" s="382">
        <v>3</v>
      </c>
      <c r="FJ119" s="382">
        <v>3</v>
      </c>
      <c r="FK119" s="382">
        <v>5</v>
      </c>
      <c r="FL119" s="382">
        <v>4</v>
      </c>
      <c r="FM119" s="382">
        <v>2</v>
      </c>
      <c r="FN119" s="382">
        <v>6</v>
      </c>
      <c r="FO119" s="382">
        <v>2</v>
      </c>
      <c r="FP119" s="382">
        <v>3</v>
      </c>
      <c r="FQ119" s="382">
        <v>6</v>
      </c>
      <c r="FR119" s="382">
        <v>4</v>
      </c>
      <c r="FS119" s="382">
        <v>4</v>
      </c>
      <c r="FT119" s="382">
        <v>5</v>
      </c>
      <c r="FU119" s="382">
        <v>5</v>
      </c>
      <c r="FV119" s="382">
        <v>5</v>
      </c>
      <c r="FW119" s="382">
        <v>4</v>
      </c>
      <c r="FX119" s="382">
        <v>2</v>
      </c>
      <c r="FY119" s="382">
        <v>3</v>
      </c>
      <c r="FZ119" s="382">
        <v>3</v>
      </c>
      <c r="GA119" s="2"/>
      <c r="GB119" s="2"/>
      <c r="GC119" s="2"/>
      <c r="GD119" s="2"/>
      <c r="GE119" s="2"/>
      <c r="GF119" s="2"/>
      <c r="GG119" s="2"/>
      <c r="GH119" s="2"/>
      <c r="GI119" s="2"/>
      <c r="GJ119" s="382"/>
      <c r="GK119" s="382"/>
      <c r="GL119" s="382"/>
      <c r="GM119" s="2"/>
      <c r="GN119" s="2"/>
      <c r="GO119" s="2"/>
      <c r="GP119" s="2"/>
      <c r="GQ119" s="2"/>
      <c r="GR119" s="2"/>
    </row>
    <row r="120" spans="1:200" x14ac:dyDescent="0.35">
      <c r="A120" s="2" t="s">
        <v>717</v>
      </c>
      <c r="B120" s="2" t="s">
        <v>388</v>
      </c>
      <c r="C120" s="2" t="s">
        <v>715</v>
      </c>
      <c r="D120" s="2">
        <v>6</v>
      </c>
      <c r="E120" s="2">
        <v>0</v>
      </c>
      <c r="F120" s="2">
        <v>12</v>
      </c>
      <c r="G120" s="2">
        <v>6</v>
      </c>
      <c r="H120" s="2">
        <v>6</v>
      </c>
      <c r="I120" s="2">
        <v>18</v>
      </c>
      <c r="J120" s="2">
        <v>65</v>
      </c>
      <c r="K120" s="2">
        <v>66</v>
      </c>
      <c r="L120" s="2">
        <v>72</v>
      </c>
      <c r="M120" s="2">
        <v>0</v>
      </c>
      <c r="N120" s="2">
        <v>0</v>
      </c>
      <c r="O120" s="2">
        <v>131</v>
      </c>
      <c r="P120" s="2">
        <v>203</v>
      </c>
      <c r="Q120" s="2">
        <v>203</v>
      </c>
      <c r="R120" s="2">
        <v>203</v>
      </c>
      <c r="S120" s="2">
        <v>65</v>
      </c>
      <c r="T120" s="2">
        <v>-5.5555555555555358E-2</v>
      </c>
      <c r="U120" s="2">
        <v>66</v>
      </c>
      <c r="V120" s="2">
        <v>-0.33333333333333348</v>
      </c>
      <c r="W120" s="2">
        <v>0</v>
      </c>
      <c r="X120" s="2" t="e">
        <v>#DIV/0!</v>
      </c>
      <c r="Y120" s="2">
        <v>2</v>
      </c>
      <c r="Z120" s="2">
        <v>5</v>
      </c>
      <c r="AA120" s="2">
        <v>3</v>
      </c>
      <c r="AB120" s="2">
        <v>6</v>
      </c>
      <c r="AC120" s="2">
        <v>1</v>
      </c>
      <c r="AD120" s="2">
        <v>7</v>
      </c>
      <c r="AG120" s="2">
        <v>19</v>
      </c>
      <c r="AH120" s="2">
        <v>23</v>
      </c>
      <c r="AI120" s="2">
        <v>28</v>
      </c>
      <c r="AJ120" s="2">
        <v>28</v>
      </c>
      <c r="AK120" s="2">
        <v>28</v>
      </c>
      <c r="AL120" s="2">
        <v>30</v>
      </c>
      <c r="AM120" s="382">
        <v>912</v>
      </c>
      <c r="AN120" s="2">
        <v>880</v>
      </c>
      <c r="AO120" s="2">
        <v>32</v>
      </c>
      <c r="AP120" s="2">
        <v>203.00120000000001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1</v>
      </c>
      <c r="BZ120" s="65">
        <v>0</v>
      </c>
      <c r="CA120" s="65">
        <v>0</v>
      </c>
      <c r="CB120" s="65">
        <v>2</v>
      </c>
      <c r="CC120" s="65">
        <v>1</v>
      </c>
      <c r="CD120" s="65">
        <v>0</v>
      </c>
      <c r="CE120" s="65">
        <v>0</v>
      </c>
      <c r="CF120" s="65">
        <v>1</v>
      </c>
      <c r="CG120" s="65">
        <v>0</v>
      </c>
      <c r="CH120" s="65">
        <v>1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10</v>
      </c>
      <c r="CT120" s="65">
        <v>14</v>
      </c>
      <c r="CU120" s="65">
        <v>14</v>
      </c>
      <c r="CV120" s="65">
        <v>11</v>
      </c>
      <c r="CW120" s="65">
        <v>9</v>
      </c>
      <c r="CX120" s="65">
        <v>14</v>
      </c>
      <c r="CY120" s="65">
        <v>9</v>
      </c>
      <c r="CZ120" s="65">
        <v>8</v>
      </c>
      <c r="DA120" s="65">
        <v>16</v>
      </c>
      <c r="DB120" s="65">
        <v>13</v>
      </c>
      <c r="DC120" s="65">
        <v>8</v>
      </c>
      <c r="DD120" s="65">
        <v>9</v>
      </c>
      <c r="DE120" s="65">
        <v>14</v>
      </c>
      <c r="DF120" s="65">
        <v>19</v>
      </c>
      <c r="DG120" s="65">
        <v>8</v>
      </c>
      <c r="DH120" s="65">
        <v>10</v>
      </c>
      <c r="DI120" s="65">
        <v>8</v>
      </c>
      <c r="DJ120" s="65">
        <v>9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382" t="s">
        <v>369</v>
      </c>
      <c r="DU120" s="382" t="s">
        <v>332</v>
      </c>
      <c r="DV120" s="382">
        <v>28</v>
      </c>
      <c r="DW120" s="2" t="s">
        <v>1</v>
      </c>
      <c r="DX120" s="2">
        <v>28</v>
      </c>
      <c r="DY120" s="382">
        <v>3</v>
      </c>
      <c r="DZ120" s="382">
        <v>4</v>
      </c>
      <c r="EA120" s="382">
        <v>5</v>
      </c>
      <c r="EB120" s="382">
        <v>3</v>
      </c>
      <c r="EC120" s="382">
        <v>3</v>
      </c>
      <c r="ED120" s="382">
        <v>4</v>
      </c>
      <c r="EE120" s="382">
        <v>3</v>
      </c>
      <c r="EF120" s="382">
        <v>3</v>
      </c>
      <c r="EG120" s="382">
        <v>4</v>
      </c>
      <c r="EH120" s="382">
        <v>5</v>
      </c>
      <c r="EI120" s="382">
        <v>2</v>
      </c>
      <c r="EJ120" s="382">
        <v>3</v>
      </c>
      <c r="EK120" s="382">
        <v>5</v>
      </c>
      <c r="EL120" s="382">
        <v>6</v>
      </c>
      <c r="EM120" s="382">
        <v>2</v>
      </c>
      <c r="EN120" s="382">
        <v>4</v>
      </c>
      <c r="EO120" s="382">
        <v>3</v>
      </c>
      <c r="EP120" s="382">
        <v>3</v>
      </c>
      <c r="EQ120" s="382">
        <v>4</v>
      </c>
      <c r="ER120" s="382">
        <v>4</v>
      </c>
      <c r="ES120" s="382">
        <v>5</v>
      </c>
      <c r="ET120" s="382">
        <v>4</v>
      </c>
      <c r="EU120" s="382">
        <v>3</v>
      </c>
      <c r="EV120" s="382">
        <v>6</v>
      </c>
      <c r="EW120" s="382">
        <v>3</v>
      </c>
      <c r="EX120" s="382">
        <v>2</v>
      </c>
      <c r="EY120" s="382">
        <v>5</v>
      </c>
      <c r="EZ120" s="382">
        <v>4</v>
      </c>
      <c r="FA120" s="382">
        <v>2</v>
      </c>
      <c r="FB120" s="382">
        <v>2</v>
      </c>
      <c r="FC120" s="382">
        <v>4</v>
      </c>
      <c r="FD120" s="382">
        <v>6</v>
      </c>
      <c r="FE120" s="382">
        <v>3</v>
      </c>
      <c r="FF120" s="382">
        <v>3</v>
      </c>
      <c r="FG120" s="382">
        <v>3</v>
      </c>
      <c r="FH120" s="382">
        <v>3</v>
      </c>
      <c r="FI120" s="382">
        <v>3</v>
      </c>
      <c r="FJ120" s="382">
        <v>6</v>
      </c>
      <c r="FK120" s="382">
        <v>4</v>
      </c>
      <c r="FL120" s="382">
        <v>4</v>
      </c>
      <c r="FM120" s="382">
        <v>3</v>
      </c>
      <c r="FN120" s="382">
        <v>4</v>
      </c>
      <c r="FO120" s="382">
        <v>3</v>
      </c>
      <c r="FP120" s="382">
        <v>3</v>
      </c>
      <c r="FQ120" s="382">
        <v>7</v>
      </c>
      <c r="FR120" s="382">
        <v>4</v>
      </c>
      <c r="FS120" s="382">
        <v>4</v>
      </c>
      <c r="FT120" s="382">
        <v>4</v>
      </c>
      <c r="FU120" s="382">
        <v>5</v>
      </c>
      <c r="FV120" s="382">
        <v>7</v>
      </c>
      <c r="FW120" s="382">
        <v>3</v>
      </c>
      <c r="FX120" s="382">
        <v>3</v>
      </c>
      <c r="FY120" s="382">
        <v>2</v>
      </c>
      <c r="FZ120" s="382">
        <v>3</v>
      </c>
      <c r="GA120" s="2"/>
      <c r="GB120" s="2"/>
      <c r="GC120" s="2"/>
      <c r="GD120" s="2"/>
      <c r="GE120" s="2"/>
      <c r="GF120" s="2"/>
      <c r="GG120" s="2"/>
      <c r="GH120" s="2"/>
      <c r="GI120" s="2"/>
      <c r="GJ120" s="382"/>
      <c r="GK120" s="382"/>
      <c r="GL120" s="382"/>
      <c r="GM120" s="2"/>
      <c r="GN120" s="2"/>
      <c r="GO120" s="2"/>
      <c r="GP120" s="2"/>
      <c r="GQ120" s="2"/>
      <c r="GR120" s="2"/>
    </row>
    <row r="121" spans="1:200" x14ac:dyDescent="0.35">
      <c r="A121" s="2" t="s">
        <v>718</v>
      </c>
      <c r="B121" s="2" t="s">
        <v>354</v>
      </c>
      <c r="C121" s="2" t="s">
        <v>718</v>
      </c>
      <c r="D121" s="2">
        <v>10</v>
      </c>
      <c r="E121" s="2">
        <v>0</v>
      </c>
      <c r="F121" s="2">
        <v>19</v>
      </c>
      <c r="G121" s="2">
        <v>6</v>
      </c>
      <c r="H121" s="2">
        <v>10</v>
      </c>
      <c r="I121" s="2">
        <v>25</v>
      </c>
      <c r="J121" s="2">
        <v>71</v>
      </c>
      <c r="K121" s="2">
        <v>62</v>
      </c>
      <c r="L121" s="2">
        <v>71</v>
      </c>
      <c r="M121" s="2">
        <v>0</v>
      </c>
      <c r="N121" s="2">
        <v>0</v>
      </c>
      <c r="O121" s="2">
        <v>133</v>
      </c>
      <c r="P121" s="2">
        <v>204</v>
      </c>
      <c r="Q121" s="2">
        <v>204</v>
      </c>
      <c r="R121" s="2">
        <v>204</v>
      </c>
      <c r="S121" s="2">
        <v>71</v>
      </c>
      <c r="T121" s="2">
        <v>0.5</v>
      </c>
      <c r="U121" s="2">
        <v>62</v>
      </c>
      <c r="V121" s="2">
        <v>-0.5</v>
      </c>
      <c r="W121" s="2">
        <v>0</v>
      </c>
      <c r="X121" s="2" t="e">
        <v>#DIV/0!</v>
      </c>
      <c r="Y121" s="2">
        <v>3</v>
      </c>
      <c r="Z121" s="2">
        <v>11</v>
      </c>
      <c r="AA121" s="2">
        <v>5</v>
      </c>
      <c r="AB121" s="2">
        <v>5</v>
      </c>
      <c r="AC121" s="2">
        <v>2</v>
      </c>
      <c r="AD121" s="2">
        <v>9</v>
      </c>
      <c r="AG121" s="2">
        <v>50</v>
      </c>
      <c r="AH121" s="2">
        <v>27</v>
      </c>
      <c r="AI121" s="2">
        <v>31</v>
      </c>
      <c r="AJ121" s="2">
        <v>31</v>
      </c>
      <c r="AK121" s="2">
        <v>31</v>
      </c>
      <c r="AL121" s="2">
        <v>31</v>
      </c>
      <c r="AM121" s="382">
        <v>909</v>
      </c>
      <c r="AN121" s="2">
        <v>922</v>
      </c>
      <c r="AO121" s="2">
        <v>-13</v>
      </c>
      <c r="AP121" s="2">
        <v>204.00120999999999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1</v>
      </c>
      <c r="BW121" s="65">
        <v>0</v>
      </c>
      <c r="BX121" s="65">
        <v>1</v>
      </c>
      <c r="BY121" s="65">
        <v>2</v>
      </c>
      <c r="BZ121" s="65">
        <v>0</v>
      </c>
      <c r="CA121" s="65">
        <v>0</v>
      </c>
      <c r="CB121" s="65">
        <v>1</v>
      </c>
      <c r="CC121" s="65">
        <v>0</v>
      </c>
      <c r="CD121" s="65">
        <v>3</v>
      </c>
      <c r="CE121" s="65">
        <v>0</v>
      </c>
      <c r="CF121" s="65">
        <v>0</v>
      </c>
      <c r="CG121" s="65">
        <v>2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10</v>
      </c>
      <c r="CT121" s="65">
        <v>17</v>
      </c>
      <c r="CU121" s="65">
        <v>15</v>
      </c>
      <c r="CV121" s="65">
        <v>11</v>
      </c>
      <c r="CW121" s="65">
        <v>9</v>
      </c>
      <c r="CX121" s="65">
        <v>14</v>
      </c>
      <c r="CY121" s="65">
        <v>10</v>
      </c>
      <c r="CZ121" s="65">
        <v>7</v>
      </c>
      <c r="DA121" s="65">
        <v>16</v>
      </c>
      <c r="DB121" s="65">
        <v>14</v>
      </c>
      <c r="DC121" s="65">
        <v>10</v>
      </c>
      <c r="DD121" s="65">
        <v>11</v>
      </c>
      <c r="DE121" s="65">
        <v>9</v>
      </c>
      <c r="DF121" s="65">
        <v>14</v>
      </c>
      <c r="DG121" s="65">
        <v>10</v>
      </c>
      <c r="DH121" s="65">
        <v>7</v>
      </c>
      <c r="DI121" s="65">
        <v>10</v>
      </c>
      <c r="DJ121" s="65">
        <v>10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382" t="s">
        <v>370</v>
      </c>
      <c r="DU121" s="382" t="s">
        <v>332</v>
      </c>
      <c r="DV121" s="382">
        <v>31</v>
      </c>
      <c r="DW121" s="2" t="s">
        <v>1</v>
      </c>
      <c r="DX121" s="382">
        <v>31</v>
      </c>
      <c r="DY121" s="382">
        <v>4</v>
      </c>
      <c r="DZ121" s="382">
        <v>5</v>
      </c>
      <c r="EA121" s="382">
        <v>5</v>
      </c>
      <c r="EB121" s="382">
        <v>5</v>
      </c>
      <c r="EC121" s="382">
        <v>2</v>
      </c>
      <c r="ED121" s="382">
        <v>5</v>
      </c>
      <c r="EE121" s="382">
        <v>3</v>
      </c>
      <c r="EF121" s="382">
        <v>2</v>
      </c>
      <c r="EG121" s="382">
        <v>6</v>
      </c>
      <c r="EH121" s="382">
        <v>5</v>
      </c>
      <c r="EI121" s="382">
        <v>4</v>
      </c>
      <c r="EJ121" s="382">
        <v>4</v>
      </c>
      <c r="EK121" s="382">
        <v>3</v>
      </c>
      <c r="EL121" s="382">
        <v>5</v>
      </c>
      <c r="EM121" s="382">
        <v>3</v>
      </c>
      <c r="EN121" s="382">
        <v>3</v>
      </c>
      <c r="EO121" s="382">
        <v>4</v>
      </c>
      <c r="EP121" s="382">
        <v>3</v>
      </c>
      <c r="EQ121" s="382">
        <v>3</v>
      </c>
      <c r="ER121" s="382">
        <v>6</v>
      </c>
      <c r="ES121" s="382">
        <v>5</v>
      </c>
      <c r="ET121" s="382">
        <v>3</v>
      </c>
      <c r="EU121" s="382">
        <v>3</v>
      </c>
      <c r="EV121" s="382">
        <v>4</v>
      </c>
      <c r="EW121" s="382">
        <v>2</v>
      </c>
      <c r="EX121" s="382">
        <v>2</v>
      </c>
      <c r="EY121" s="382">
        <v>4</v>
      </c>
      <c r="EZ121" s="382">
        <v>5</v>
      </c>
      <c r="FA121" s="382">
        <v>2</v>
      </c>
      <c r="FB121" s="382">
        <v>3</v>
      </c>
      <c r="FC121" s="382">
        <v>3</v>
      </c>
      <c r="FD121" s="382">
        <v>5</v>
      </c>
      <c r="FE121" s="382">
        <v>4</v>
      </c>
      <c r="FF121" s="382">
        <v>2</v>
      </c>
      <c r="FG121" s="382">
        <v>3</v>
      </c>
      <c r="FH121" s="382">
        <v>3</v>
      </c>
      <c r="FI121" s="382">
        <v>3</v>
      </c>
      <c r="FJ121" s="382">
        <v>6</v>
      </c>
      <c r="FK121" s="382">
        <v>5</v>
      </c>
      <c r="FL121" s="382">
        <v>3</v>
      </c>
      <c r="FM121" s="382">
        <v>4</v>
      </c>
      <c r="FN121" s="382">
        <v>5</v>
      </c>
      <c r="FO121" s="382">
        <v>5</v>
      </c>
      <c r="FP121" s="382">
        <v>3</v>
      </c>
      <c r="FQ121" s="382">
        <v>6</v>
      </c>
      <c r="FR121" s="382">
        <v>4</v>
      </c>
      <c r="FS121" s="382">
        <v>4</v>
      </c>
      <c r="FT121" s="382">
        <v>4</v>
      </c>
      <c r="FU121" s="382">
        <v>3</v>
      </c>
      <c r="FV121" s="382">
        <v>4</v>
      </c>
      <c r="FW121" s="382">
        <v>3</v>
      </c>
      <c r="FX121" s="382">
        <v>2</v>
      </c>
      <c r="FY121" s="382">
        <v>3</v>
      </c>
      <c r="FZ121" s="382">
        <v>4</v>
      </c>
      <c r="GA121" s="2"/>
      <c r="GB121" s="2"/>
      <c r="GC121" s="2"/>
      <c r="GD121" s="2"/>
      <c r="GE121" s="2"/>
      <c r="GF121" s="2"/>
      <c r="GG121" s="2"/>
      <c r="GH121" s="2"/>
      <c r="GI121" s="2"/>
      <c r="GJ121" s="382"/>
      <c r="GK121" s="382"/>
      <c r="GL121" s="382"/>
      <c r="GM121" s="2"/>
      <c r="GN121" s="2"/>
      <c r="GO121" s="2"/>
      <c r="GP121" s="2"/>
      <c r="GQ121" s="2"/>
      <c r="GR121" s="2"/>
    </row>
    <row r="122" spans="1:200" x14ac:dyDescent="0.35">
      <c r="A122" s="2" t="s">
        <v>719</v>
      </c>
      <c r="B122" s="2" t="s">
        <v>367</v>
      </c>
      <c r="C122" s="2" t="s">
        <v>719</v>
      </c>
      <c r="D122" s="2">
        <v>4</v>
      </c>
      <c r="E122" s="2">
        <v>0</v>
      </c>
      <c r="F122" s="2">
        <v>17</v>
      </c>
      <c r="G122" s="2">
        <v>4</v>
      </c>
      <c r="H122" s="2">
        <v>4</v>
      </c>
      <c r="I122" s="2">
        <v>21</v>
      </c>
      <c r="J122" s="2">
        <v>71</v>
      </c>
      <c r="K122" s="2">
        <v>66</v>
      </c>
      <c r="L122" s="2">
        <v>68</v>
      </c>
      <c r="M122" s="2">
        <v>0</v>
      </c>
      <c r="N122" s="2">
        <v>0</v>
      </c>
      <c r="O122" s="2">
        <v>137</v>
      </c>
      <c r="P122" s="2">
        <v>205</v>
      </c>
      <c r="Q122" s="2">
        <v>205</v>
      </c>
      <c r="R122" s="2">
        <v>205</v>
      </c>
      <c r="S122" s="2">
        <v>71</v>
      </c>
      <c r="T122" s="2">
        <v>0.27777777777777812</v>
      </c>
      <c r="U122" s="2">
        <v>66</v>
      </c>
      <c r="V122" s="2">
        <v>-0.11111111111111116</v>
      </c>
      <c r="W122" s="2">
        <v>0</v>
      </c>
      <c r="X122" s="2" t="e">
        <v>#DIV/0!</v>
      </c>
      <c r="Y122" s="2">
        <v>1</v>
      </c>
      <c r="Z122" s="2">
        <v>9</v>
      </c>
      <c r="AA122" s="2">
        <v>0</v>
      </c>
      <c r="AB122" s="2">
        <v>4</v>
      </c>
      <c r="AC122" s="2">
        <v>3</v>
      </c>
      <c r="AD122" s="2">
        <v>8</v>
      </c>
      <c r="AG122" s="2">
        <v>50</v>
      </c>
      <c r="AH122" s="2">
        <v>39</v>
      </c>
      <c r="AI122" s="2">
        <v>32</v>
      </c>
      <c r="AJ122" s="2">
        <v>32</v>
      </c>
      <c r="AK122" s="2">
        <v>32</v>
      </c>
      <c r="AL122" s="2">
        <v>32</v>
      </c>
      <c r="AM122" s="382">
        <v>906</v>
      </c>
      <c r="AN122" s="2">
        <v>905</v>
      </c>
      <c r="AO122" s="2">
        <v>1</v>
      </c>
      <c r="AP122" s="2">
        <v>205.00121999999999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1</v>
      </c>
      <c r="BW122" s="65">
        <v>0</v>
      </c>
      <c r="BX122" s="65">
        <v>0</v>
      </c>
      <c r="BY122" s="65">
        <v>1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1</v>
      </c>
      <c r="CF122" s="65">
        <v>0</v>
      </c>
      <c r="CG122" s="65">
        <v>0</v>
      </c>
      <c r="CH122" s="65">
        <v>1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12</v>
      </c>
      <c r="CT122" s="65">
        <v>14</v>
      </c>
      <c r="CU122" s="65">
        <v>13</v>
      </c>
      <c r="CV122" s="65">
        <v>11</v>
      </c>
      <c r="CW122" s="65">
        <v>8</v>
      </c>
      <c r="CX122" s="65">
        <v>13</v>
      </c>
      <c r="CY122" s="65">
        <v>10</v>
      </c>
      <c r="CZ122" s="65">
        <v>9</v>
      </c>
      <c r="DA122" s="65">
        <v>15</v>
      </c>
      <c r="DB122" s="65">
        <v>13</v>
      </c>
      <c r="DC122" s="65">
        <v>10</v>
      </c>
      <c r="DD122" s="65">
        <v>9</v>
      </c>
      <c r="DE122" s="65">
        <v>14</v>
      </c>
      <c r="DF122" s="65">
        <v>15</v>
      </c>
      <c r="DG122" s="65">
        <v>9</v>
      </c>
      <c r="DH122" s="65">
        <v>11</v>
      </c>
      <c r="DI122" s="65">
        <v>8</v>
      </c>
      <c r="DJ122" s="65">
        <v>11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382" t="s">
        <v>371</v>
      </c>
      <c r="DU122" s="382" t="s">
        <v>332</v>
      </c>
      <c r="DV122" s="382">
        <v>32</v>
      </c>
      <c r="DW122" s="382" t="s">
        <v>1</v>
      </c>
      <c r="DX122" s="382">
        <v>32</v>
      </c>
      <c r="DY122" s="382">
        <v>5</v>
      </c>
      <c r="DZ122" s="382">
        <v>5</v>
      </c>
      <c r="EA122" s="382">
        <v>4</v>
      </c>
      <c r="EB122" s="382">
        <v>3</v>
      </c>
      <c r="EC122" s="382">
        <v>3</v>
      </c>
      <c r="ED122" s="382">
        <v>5</v>
      </c>
      <c r="EE122" s="382">
        <v>3</v>
      </c>
      <c r="EF122" s="382">
        <v>4</v>
      </c>
      <c r="EG122" s="382">
        <v>6</v>
      </c>
      <c r="EH122" s="382">
        <v>5</v>
      </c>
      <c r="EI122" s="382">
        <v>4</v>
      </c>
      <c r="EJ122" s="382">
        <v>3</v>
      </c>
      <c r="EK122" s="382">
        <v>5</v>
      </c>
      <c r="EL122" s="382">
        <v>3</v>
      </c>
      <c r="EM122" s="382">
        <v>3</v>
      </c>
      <c r="EN122" s="382">
        <v>3</v>
      </c>
      <c r="EO122" s="382">
        <v>3</v>
      </c>
      <c r="EP122" s="382">
        <v>4</v>
      </c>
      <c r="EQ122" s="382">
        <v>3</v>
      </c>
      <c r="ER122" s="382">
        <v>4</v>
      </c>
      <c r="ES122" s="382">
        <v>4</v>
      </c>
      <c r="ET122" s="382">
        <v>5</v>
      </c>
      <c r="EU122" s="382">
        <v>3</v>
      </c>
      <c r="EV122" s="382">
        <v>4</v>
      </c>
      <c r="EW122" s="382">
        <v>3</v>
      </c>
      <c r="EX122" s="382">
        <v>3</v>
      </c>
      <c r="EY122" s="382">
        <v>4</v>
      </c>
      <c r="EZ122" s="382">
        <v>4</v>
      </c>
      <c r="FA122" s="382">
        <v>3</v>
      </c>
      <c r="FB122" s="382">
        <v>3</v>
      </c>
      <c r="FC122" s="382">
        <v>5</v>
      </c>
      <c r="FD122" s="382">
        <v>5</v>
      </c>
      <c r="FE122" s="382">
        <v>3</v>
      </c>
      <c r="FF122" s="382">
        <v>4</v>
      </c>
      <c r="FG122" s="382">
        <v>3</v>
      </c>
      <c r="FH122" s="382">
        <v>3</v>
      </c>
      <c r="FI122" s="382">
        <v>4</v>
      </c>
      <c r="FJ122" s="382">
        <v>5</v>
      </c>
      <c r="FK122" s="382">
        <v>5</v>
      </c>
      <c r="FL122" s="382">
        <v>3</v>
      </c>
      <c r="FM122" s="382">
        <v>2</v>
      </c>
      <c r="FN122" s="382">
        <v>4</v>
      </c>
      <c r="FO122" s="382">
        <v>4</v>
      </c>
      <c r="FP122" s="382">
        <v>2</v>
      </c>
      <c r="FQ122" s="382">
        <v>5</v>
      </c>
      <c r="FR122" s="382">
        <v>4</v>
      </c>
      <c r="FS122" s="382">
        <v>3</v>
      </c>
      <c r="FT122" s="382">
        <v>3</v>
      </c>
      <c r="FU122" s="382">
        <v>4</v>
      </c>
      <c r="FV122" s="382">
        <v>7</v>
      </c>
      <c r="FW122" s="382">
        <v>3</v>
      </c>
      <c r="FX122" s="382">
        <v>4</v>
      </c>
      <c r="FY122" s="382">
        <v>2</v>
      </c>
      <c r="FZ122" s="382">
        <v>4</v>
      </c>
      <c r="GA122" s="2"/>
      <c r="GB122" s="2"/>
      <c r="GC122" s="2"/>
      <c r="GD122" s="2"/>
      <c r="GE122" s="2"/>
      <c r="GF122" s="2"/>
      <c r="GG122" s="2"/>
      <c r="GH122" s="2"/>
      <c r="GI122" s="2"/>
      <c r="GJ122" s="382"/>
      <c r="GK122" s="382"/>
      <c r="GL122" s="382"/>
      <c r="GM122" s="2"/>
      <c r="GN122" s="2"/>
      <c r="GO122" s="2"/>
      <c r="GP122" s="2"/>
      <c r="GQ122" s="2"/>
      <c r="GR122" s="2"/>
    </row>
    <row r="123" spans="1:200" x14ac:dyDescent="0.35">
      <c r="A123" s="2" t="s">
        <v>720</v>
      </c>
      <c r="B123" s="2" t="s">
        <v>6</v>
      </c>
      <c r="C123" s="2" t="s">
        <v>720</v>
      </c>
      <c r="D123" s="2">
        <v>7</v>
      </c>
      <c r="E123" s="2">
        <v>0</v>
      </c>
      <c r="F123" s="2">
        <v>16</v>
      </c>
      <c r="G123" s="2">
        <v>7</v>
      </c>
      <c r="H123" s="2">
        <v>7</v>
      </c>
      <c r="I123" s="2">
        <v>23</v>
      </c>
      <c r="J123" s="2">
        <v>66</v>
      </c>
      <c r="K123" s="2">
        <v>69</v>
      </c>
      <c r="L123" s="2">
        <v>71</v>
      </c>
      <c r="M123" s="2">
        <v>0</v>
      </c>
      <c r="N123" s="2">
        <v>0</v>
      </c>
      <c r="O123" s="2">
        <v>135</v>
      </c>
      <c r="P123" s="2">
        <v>206</v>
      </c>
      <c r="Q123" s="2">
        <v>206</v>
      </c>
      <c r="R123" s="2">
        <v>206</v>
      </c>
      <c r="S123" s="2">
        <v>66</v>
      </c>
      <c r="T123" s="2">
        <v>-0.16666666666666696</v>
      </c>
      <c r="U123" s="2">
        <v>69</v>
      </c>
      <c r="V123" s="2">
        <v>-0.11111111111111116</v>
      </c>
      <c r="W123" s="2">
        <v>0</v>
      </c>
      <c r="X123" s="2" t="e">
        <v>#DIV/0!</v>
      </c>
      <c r="Y123" s="2">
        <v>3</v>
      </c>
      <c r="Z123" s="2">
        <v>6</v>
      </c>
      <c r="AA123" s="2">
        <v>2</v>
      </c>
      <c r="AB123" s="2">
        <v>9</v>
      </c>
      <c r="AC123" s="2">
        <v>2</v>
      </c>
      <c r="AD123" s="2">
        <v>8</v>
      </c>
      <c r="AG123" s="2">
        <v>26</v>
      </c>
      <c r="AH123" s="2">
        <v>33</v>
      </c>
      <c r="AI123" s="2">
        <v>33</v>
      </c>
      <c r="AJ123" s="2">
        <v>33</v>
      </c>
      <c r="AK123" s="2">
        <v>33</v>
      </c>
      <c r="AL123" s="2">
        <v>33</v>
      </c>
      <c r="AM123" s="382">
        <v>903</v>
      </c>
      <c r="AN123" s="2">
        <v>915</v>
      </c>
      <c r="AO123" s="2">
        <v>-12</v>
      </c>
      <c r="AP123" s="2">
        <v>206.00122999999999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1</v>
      </c>
      <c r="BT123" s="65">
        <v>0</v>
      </c>
      <c r="BU123" s="65">
        <v>0</v>
      </c>
      <c r="BV123" s="65">
        <v>1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1</v>
      </c>
      <c r="CC123" s="65">
        <v>0</v>
      </c>
      <c r="CD123" s="65">
        <v>1</v>
      </c>
      <c r="CE123" s="65">
        <v>0</v>
      </c>
      <c r="CF123" s="65">
        <v>1</v>
      </c>
      <c r="CG123" s="65">
        <v>1</v>
      </c>
      <c r="CH123" s="65">
        <v>1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12</v>
      </c>
      <c r="CT123" s="65">
        <v>13</v>
      </c>
      <c r="CU123" s="65">
        <v>15</v>
      </c>
      <c r="CV123" s="65">
        <v>10</v>
      </c>
      <c r="CW123" s="65">
        <v>8</v>
      </c>
      <c r="CX123" s="65">
        <v>12</v>
      </c>
      <c r="CY123" s="65">
        <v>9</v>
      </c>
      <c r="CZ123" s="65">
        <v>10</v>
      </c>
      <c r="DA123" s="65">
        <v>15</v>
      </c>
      <c r="DB123" s="65">
        <v>12</v>
      </c>
      <c r="DC123" s="65">
        <v>10</v>
      </c>
      <c r="DD123" s="65">
        <v>13</v>
      </c>
      <c r="DE123" s="65">
        <v>13</v>
      </c>
      <c r="DF123" s="65">
        <v>15</v>
      </c>
      <c r="DG123" s="65">
        <v>10</v>
      </c>
      <c r="DH123" s="65">
        <v>10</v>
      </c>
      <c r="DI123" s="65">
        <v>8</v>
      </c>
      <c r="DJ123" s="65">
        <v>11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382" t="s">
        <v>372</v>
      </c>
      <c r="DU123" s="382" t="s">
        <v>363</v>
      </c>
      <c r="DV123" s="382">
        <v>33</v>
      </c>
      <c r="DW123" s="382" t="s">
        <v>1</v>
      </c>
      <c r="DX123" s="382">
        <v>33</v>
      </c>
      <c r="DY123" s="382">
        <v>3</v>
      </c>
      <c r="DZ123" s="382">
        <v>6</v>
      </c>
      <c r="EA123" s="382">
        <v>4</v>
      </c>
      <c r="EB123" s="382">
        <v>3</v>
      </c>
      <c r="EC123" s="382">
        <v>3</v>
      </c>
      <c r="ED123" s="382">
        <v>4</v>
      </c>
      <c r="EE123" s="382">
        <v>3</v>
      </c>
      <c r="EF123" s="382">
        <v>4</v>
      </c>
      <c r="EG123" s="382">
        <v>5</v>
      </c>
      <c r="EH123" s="382">
        <v>4</v>
      </c>
      <c r="EI123" s="382">
        <v>5</v>
      </c>
      <c r="EJ123" s="382">
        <v>4</v>
      </c>
      <c r="EK123" s="382">
        <v>3</v>
      </c>
      <c r="EL123" s="382">
        <v>4</v>
      </c>
      <c r="EM123" s="382">
        <v>2</v>
      </c>
      <c r="EN123" s="382">
        <v>2</v>
      </c>
      <c r="EO123" s="382">
        <v>3</v>
      </c>
      <c r="EP123" s="382">
        <v>4</v>
      </c>
      <c r="EQ123" s="382">
        <v>4</v>
      </c>
      <c r="ER123" s="382">
        <v>3</v>
      </c>
      <c r="ES123" s="382">
        <v>5</v>
      </c>
      <c r="ET123" s="382">
        <v>4</v>
      </c>
      <c r="EU123" s="382">
        <v>3</v>
      </c>
      <c r="EV123" s="382">
        <v>4</v>
      </c>
      <c r="EW123" s="382">
        <v>3</v>
      </c>
      <c r="EX123" s="382">
        <v>3</v>
      </c>
      <c r="EY123" s="382">
        <v>5</v>
      </c>
      <c r="EZ123" s="382">
        <v>4</v>
      </c>
      <c r="FA123" s="382">
        <v>3</v>
      </c>
      <c r="FB123" s="382">
        <v>5</v>
      </c>
      <c r="FC123" s="382">
        <v>5</v>
      </c>
      <c r="FD123" s="382">
        <v>5</v>
      </c>
      <c r="FE123" s="382">
        <v>3</v>
      </c>
      <c r="FF123" s="382">
        <v>4</v>
      </c>
      <c r="FG123" s="382">
        <v>2</v>
      </c>
      <c r="FH123" s="382">
        <v>4</v>
      </c>
      <c r="FI123" s="382">
        <v>5</v>
      </c>
      <c r="FJ123" s="382">
        <v>4</v>
      </c>
      <c r="FK123" s="382">
        <v>6</v>
      </c>
      <c r="FL123" s="382">
        <v>3</v>
      </c>
      <c r="FM123" s="382">
        <v>2</v>
      </c>
      <c r="FN123" s="382">
        <v>4</v>
      </c>
      <c r="FO123" s="382">
        <v>3</v>
      </c>
      <c r="FP123" s="382">
        <v>3</v>
      </c>
      <c r="FQ123" s="382">
        <v>5</v>
      </c>
      <c r="FR123" s="382">
        <v>4</v>
      </c>
      <c r="FS123" s="382">
        <v>2</v>
      </c>
      <c r="FT123" s="382">
        <v>4</v>
      </c>
      <c r="FU123" s="382">
        <v>5</v>
      </c>
      <c r="FV123" s="382">
        <v>6</v>
      </c>
      <c r="FW123" s="382">
        <v>5</v>
      </c>
      <c r="FX123" s="382">
        <v>4</v>
      </c>
      <c r="FY123" s="382">
        <v>3</v>
      </c>
      <c r="FZ123" s="382">
        <v>3</v>
      </c>
      <c r="GA123" s="2"/>
      <c r="GB123" s="2"/>
      <c r="GC123" s="2"/>
      <c r="GD123" s="2"/>
      <c r="GE123" s="2"/>
      <c r="GF123" s="2"/>
      <c r="GG123" s="2"/>
      <c r="GH123" s="2"/>
      <c r="GI123" s="2"/>
      <c r="GJ123" s="382"/>
      <c r="GK123" s="382"/>
      <c r="GL123" s="382"/>
      <c r="GM123" s="2"/>
      <c r="GN123" s="2"/>
      <c r="GO123" s="2"/>
      <c r="GP123" s="2"/>
      <c r="GQ123" s="2"/>
      <c r="GR123" s="2"/>
    </row>
    <row r="124" spans="1:200" x14ac:dyDescent="0.35">
      <c r="A124" s="2" t="s">
        <v>721</v>
      </c>
      <c r="B124" s="2" t="s">
        <v>392</v>
      </c>
      <c r="C124" s="2" t="s">
        <v>720</v>
      </c>
      <c r="D124" s="2">
        <v>7</v>
      </c>
      <c r="E124" s="2">
        <v>0</v>
      </c>
      <c r="F124" s="2">
        <v>16</v>
      </c>
      <c r="G124" s="2">
        <v>7</v>
      </c>
      <c r="H124" s="2">
        <v>7</v>
      </c>
      <c r="I124" s="2">
        <v>23</v>
      </c>
      <c r="J124" s="2">
        <v>70</v>
      </c>
      <c r="K124" s="2">
        <v>67</v>
      </c>
      <c r="L124" s="2">
        <v>69</v>
      </c>
      <c r="M124" s="2">
        <v>0</v>
      </c>
      <c r="N124" s="2">
        <v>0</v>
      </c>
      <c r="O124" s="2">
        <v>137</v>
      </c>
      <c r="P124" s="2">
        <v>206</v>
      </c>
      <c r="Q124" s="2">
        <v>206</v>
      </c>
      <c r="R124" s="2">
        <v>206</v>
      </c>
      <c r="S124" s="2">
        <v>70</v>
      </c>
      <c r="T124" s="2">
        <v>0.16666666666666652</v>
      </c>
      <c r="U124" s="2">
        <v>67</v>
      </c>
      <c r="V124" s="2">
        <v>-0.11111111111111116</v>
      </c>
      <c r="W124" s="2">
        <v>0</v>
      </c>
      <c r="X124" s="2" t="e">
        <v>#DIV/0!</v>
      </c>
      <c r="Y124" s="2">
        <v>2</v>
      </c>
      <c r="Z124" s="2">
        <v>8</v>
      </c>
      <c r="AA124" s="2">
        <v>4</v>
      </c>
      <c r="AB124" s="2">
        <v>8</v>
      </c>
      <c r="AC124" s="2">
        <v>1</v>
      </c>
      <c r="AD124" s="2">
        <v>7</v>
      </c>
      <c r="AG124" s="2">
        <v>44</v>
      </c>
      <c r="AH124" s="2">
        <v>39</v>
      </c>
      <c r="AI124" s="2">
        <v>33</v>
      </c>
      <c r="AJ124" s="2">
        <v>33</v>
      </c>
      <c r="AK124" s="2">
        <v>33</v>
      </c>
      <c r="AL124" s="2">
        <v>34</v>
      </c>
      <c r="AM124" s="382">
        <v>903</v>
      </c>
      <c r="AN124" s="2">
        <v>0</v>
      </c>
      <c r="AP124" s="2">
        <v>206.00124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2</v>
      </c>
      <c r="BZ124" s="65">
        <v>0</v>
      </c>
      <c r="CA124" s="65">
        <v>0</v>
      </c>
      <c r="CB124" s="65">
        <v>2</v>
      </c>
      <c r="CC124" s="65">
        <v>0</v>
      </c>
      <c r="CD124" s="65">
        <v>1</v>
      </c>
      <c r="CE124" s="65">
        <v>0</v>
      </c>
      <c r="CF124" s="65">
        <v>0</v>
      </c>
      <c r="CG124" s="65">
        <v>1</v>
      </c>
      <c r="CH124" s="65">
        <v>1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11</v>
      </c>
      <c r="CT124" s="65">
        <v>15</v>
      </c>
      <c r="CU124" s="65">
        <v>16</v>
      </c>
      <c r="CV124" s="65">
        <v>9</v>
      </c>
      <c r="CW124" s="65">
        <v>10</v>
      </c>
      <c r="CX124" s="65">
        <v>13</v>
      </c>
      <c r="CY124" s="65">
        <v>9</v>
      </c>
      <c r="CZ124" s="65">
        <v>7</v>
      </c>
      <c r="DA124" s="65">
        <v>17</v>
      </c>
      <c r="DB124" s="65">
        <v>13</v>
      </c>
      <c r="DC124" s="65">
        <v>9</v>
      </c>
      <c r="DD124" s="65">
        <v>10</v>
      </c>
      <c r="DE124" s="65">
        <v>12</v>
      </c>
      <c r="DF124" s="65">
        <v>16</v>
      </c>
      <c r="DG124" s="65">
        <v>10</v>
      </c>
      <c r="DH124" s="65">
        <v>11</v>
      </c>
      <c r="DI124" s="65">
        <v>8</v>
      </c>
      <c r="DJ124" s="65">
        <v>10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382" t="s">
        <v>373</v>
      </c>
      <c r="DU124" s="382" t="s">
        <v>332</v>
      </c>
      <c r="DV124" s="382">
        <v>33</v>
      </c>
      <c r="DW124" s="2" t="s">
        <v>1</v>
      </c>
      <c r="DX124" s="382">
        <v>33</v>
      </c>
      <c r="DY124" s="382">
        <v>3</v>
      </c>
      <c r="DZ124" s="382">
        <v>5</v>
      </c>
      <c r="EA124" s="382">
        <v>4</v>
      </c>
      <c r="EB124" s="382">
        <v>3</v>
      </c>
      <c r="EC124" s="382">
        <v>4</v>
      </c>
      <c r="ED124" s="382">
        <v>4</v>
      </c>
      <c r="EE124" s="382">
        <v>3</v>
      </c>
      <c r="EF124" s="382">
        <v>2</v>
      </c>
      <c r="EG124" s="382">
        <v>6</v>
      </c>
      <c r="EH124" s="382">
        <v>4</v>
      </c>
      <c r="EI124" s="382">
        <v>2</v>
      </c>
      <c r="EJ124" s="382">
        <v>4</v>
      </c>
      <c r="EK124" s="382">
        <v>5</v>
      </c>
      <c r="EL124" s="382">
        <v>6</v>
      </c>
      <c r="EM124" s="382">
        <v>4</v>
      </c>
      <c r="EN124" s="382">
        <v>5</v>
      </c>
      <c r="EO124" s="382">
        <v>3</v>
      </c>
      <c r="EP124" s="382">
        <v>3</v>
      </c>
      <c r="EQ124" s="382">
        <v>4</v>
      </c>
      <c r="ER124" s="382">
        <v>5</v>
      </c>
      <c r="ES124" s="382">
        <v>6</v>
      </c>
      <c r="ET124" s="382">
        <v>3</v>
      </c>
      <c r="EU124" s="382">
        <v>3</v>
      </c>
      <c r="EV124" s="382">
        <v>5</v>
      </c>
      <c r="EW124" s="382">
        <v>3</v>
      </c>
      <c r="EX124" s="382">
        <v>2</v>
      </c>
      <c r="EY124" s="382">
        <v>5</v>
      </c>
      <c r="EZ124" s="382">
        <v>5</v>
      </c>
      <c r="FA124" s="382">
        <v>5</v>
      </c>
      <c r="FB124" s="382">
        <v>3</v>
      </c>
      <c r="FC124" s="382">
        <v>3</v>
      </c>
      <c r="FD124" s="382">
        <v>5</v>
      </c>
      <c r="FE124" s="382">
        <v>3</v>
      </c>
      <c r="FF124" s="382">
        <v>2</v>
      </c>
      <c r="FG124" s="382">
        <v>2</v>
      </c>
      <c r="FH124" s="382">
        <v>3</v>
      </c>
      <c r="FI124" s="382">
        <v>4</v>
      </c>
      <c r="FJ124" s="382">
        <v>5</v>
      </c>
      <c r="FK124" s="382">
        <v>6</v>
      </c>
      <c r="FL124" s="382">
        <v>3</v>
      </c>
      <c r="FM124" s="382">
        <v>3</v>
      </c>
      <c r="FN124" s="382">
        <v>4</v>
      </c>
      <c r="FO124" s="382">
        <v>3</v>
      </c>
      <c r="FP124" s="382">
        <v>3</v>
      </c>
      <c r="FQ124" s="382">
        <v>6</v>
      </c>
      <c r="FR124" s="382">
        <v>4</v>
      </c>
      <c r="FS124" s="382">
        <v>2</v>
      </c>
      <c r="FT124" s="382">
        <v>3</v>
      </c>
      <c r="FU124" s="382">
        <v>4</v>
      </c>
      <c r="FV124" s="382">
        <v>5</v>
      </c>
      <c r="FW124" s="382">
        <v>3</v>
      </c>
      <c r="FX124" s="382">
        <v>4</v>
      </c>
      <c r="FY124" s="382">
        <v>3</v>
      </c>
      <c r="FZ124" s="382">
        <v>4</v>
      </c>
      <c r="GA124" s="2"/>
      <c r="GB124" s="2"/>
      <c r="GC124" s="2"/>
      <c r="GD124" s="2"/>
      <c r="GE124" s="2"/>
      <c r="GF124" s="2"/>
      <c r="GG124" s="2"/>
      <c r="GH124" s="2"/>
      <c r="GI124" s="2"/>
      <c r="GJ124" s="382"/>
      <c r="GK124" s="382"/>
      <c r="GL124" s="382"/>
      <c r="GM124" s="2"/>
      <c r="GN124" s="2"/>
      <c r="GO124" s="2"/>
      <c r="GP124" s="2"/>
      <c r="GQ124" s="2"/>
      <c r="GR124" s="2"/>
    </row>
    <row r="125" spans="1:200" x14ac:dyDescent="0.35">
      <c r="A125" s="2" t="s">
        <v>722</v>
      </c>
      <c r="B125" s="2" t="s">
        <v>377</v>
      </c>
      <c r="C125" s="2" t="s">
        <v>720</v>
      </c>
      <c r="D125" s="2">
        <v>9</v>
      </c>
      <c r="E125" s="2">
        <v>0</v>
      </c>
      <c r="F125" s="2">
        <v>16</v>
      </c>
      <c r="G125" s="2">
        <v>8</v>
      </c>
      <c r="H125" s="2">
        <v>9</v>
      </c>
      <c r="I125" s="2">
        <v>24</v>
      </c>
      <c r="J125" s="2">
        <v>68</v>
      </c>
      <c r="K125" s="2">
        <v>67</v>
      </c>
      <c r="L125" s="2">
        <v>71</v>
      </c>
      <c r="M125" s="2">
        <v>0</v>
      </c>
      <c r="N125" s="2">
        <v>0</v>
      </c>
      <c r="O125" s="2">
        <v>135</v>
      </c>
      <c r="P125" s="2">
        <v>206</v>
      </c>
      <c r="Q125" s="2">
        <v>206</v>
      </c>
      <c r="R125" s="2">
        <v>206</v>
      </c>
      <c r="S125" s="2">
        <v>68</v>
      </c>
      <c r="T125" s="2">
        <v>5.5555555555555358E-2</v>
      </c>
      <c r="U125" s="2">
        <v>67</v>
      </c>
      <c r="V125" s="2">
        <v>-0.22222222222222232</v>
      </c>
      <c r="W125" s="2">
        <v>0</v>
      </c>
      <c r="X125" s="2" t="e">
        <v>#DIV/0!</v>
      </c>
      <c r="Y125" s="2">
        <v>3</v>
      </c>
      <c r="Z125" s="2">
        <v>8</v>
      </c>
      <c r="AA125" s="2">
        <v>4</v>
      </c>
      <c r="AB125" s="2">
        <v>7</v>
      </c>
      <c r="AC125" s="2">
        <v>2</v>
      </c>
      <c r="AD125" s="2">
        <v>9</v>
      </c>
      <c r="AG125" s="2">
        <v>35</v>
      </c>
      <c r="AH125" s="2">
        <v>33</v>
      </c>
      <c r="AI125" s="2">
        <v>33</v>
      </c>
      <c r="AJ125" s="2">
        <v>33</v>
      </c>
      <c r="AK125" s="2">
        <v>33</v>
      </c>
      <c r="AL125" s="2">
        <v>35</v>
      </c>
      <c r="AM125" s="382">
        <v>903</v>
      </c>
      <c r="AN125" s="2">
        <v>896</v>
      </c>
      <c r="AO125" s="2">
        <v>7</v>
      </c>
      <c r="AP125" s="2">
        <v>206.00125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1</v>
      </c>
      <c r="BT125" s="65">
        <v>0</v>
      </c>
      <c r="BU125" s="65">
        <v>0</v>
      </c>
      <c r="BV125" s="65">
        <v>0</v>
      </c>
      <c r="BW125" s="65">
        <v>1</v>
      </c>
      <c r="BX125" s="65">
        <v>1</v>
      </c>
      <c r="BY125" s="65">
        <v>1</v>
      </c>
      <c r="BZ125" s="65">
        <v>0</v>
      </c>
      <c r="CA125" s="65">
        <v>0</v>
      </c>
      <c r="CB125" s="65">
        <v>2</v>
      </c>
      <c r="CC125" s="65">
        <v>0</v>
      </c>
      <c r="CD125" s="65">
        <v>0</v>
      </c>
      <c r="CE125" s="65">
        <v>1</v>
      </c>
      <c r="CF125" s="65">
        <v>0</v>
      </c>
      <c r="CG125" s="65">
        <v>1</v>
      </c>
      <c r="CH125" s="65">
        <v>1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12</v>
      </c>
      <c r="CT125" s="65">
        <v>12</v>
      </c>
      <c r="CU125" s="65">
        <v>18</v>
      </c>
      <c r="CV125" s="65">
        <v>10</v>
      </c>
      <c r="CW125" s="65">
        <v>10</v>
      </c>
      <c r="CX125" s="65">
        <v>13</v>
      </c>
      <c r="CY125" s="65">
        <v>8</v>
      </c>
      <c r="CZ125" s="65">
        <v>8</v>
      </c>
      <c r="DA125" s="65">
        <v>15</v>
      </c>
      <c r="DB125" s="65">
        <v>14</v>
      </c>
      <c r="DC125" s="65">
        <v>7</v>
      </c>
      <c r="DD125" s="65">
        <v>12</v>
      </c>
      <c r="DE125" s="65">
        <v>15</v>
      </c>
      <c r="DF125" s="65">
        <v>13</v>
      </c>
      <c r="DG125" s="65">
        <v>10</v>
      </c>
      <c r="DH125" s="65">
        <v>9</v>
      </c>
      <c r="DI125" s="65">
        <v>9</v>
      </c>
      <c r="DJ125" s="65">
        <v>11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382" t="s">
        <v>374</v>
      </c>
      <c r="DU125" s="382" t="s">
        <v>332</v>
      </c>
      <c r="DV125" s="382">
        <v>33</v>
      </c>
      <c r="DW125" s="2" t="s">
        <v>1</v>
      </c>
      <c r="DX125" s="2">
        <v>33</v>
      </c>
      <c r="DY125" s="382">
        <v>4</v>
      </c>
      <c r="DZ125" s="382">
        <v>4</v>
      </c>
      <c r="EA125" s="382">
        <v>6</v>
      </c>
      <c r="EB125" s="382">
        <v>3</v>
      </c>
      <c r="EC125" s="382">
        <v>3</v>
      </c>
      <c r="ED125" s="382">
        <v>5</v>
      </c>
      <c r="EE125" s="382">
        <v>2</v>
      </c>
      <c r="EF125" s="382">
        <v>3</v>
      </c>
      <c r="EG125" s="382">
        <v>4</v>
      </c>
      <c r="EH125" s="382">
        <v>6</v>
      </c>
      <c r="EI125" s="382">
        <v>2</v>
      </c>
      <c r="EJ125" s="382">
        <v>3</v>
      </c>
      <c r="EK125" s="382">
        <v>4</v>
      </c>
      <c r="EL125" s="382">
        <v>5</v>
      </c>
      <c r="EM125" s="382">
        <v>4</v>
      </c>
      <c r="EN125" s="382">
        <v>2</v>
      </c>
      <c r="EO125" s="382">
        <v>4</v>
      </c>
      <c r="EP125" s="382">
        <v>4</v>
      </c>
      <c r="EQ125" s="382">
        <v>3</v>
      </c>
      <c r="ER125" s="382">
        <v>5</v>
      </c>
      <c r="ES125" s="382">
        <v>6</v>
      </c>
      <c r="ET125" s="382">
        <v>4</v>
      </c>
      <c r="EU125" s="382">
        <v>3</v>
      </c>
      <c r="EV125" s="382">
        <v>3</v>
      </c>
      <c r="EW125" s="382">
        <v>3</v>
      </c>
      <c r="EX125" s="382">
        <v>3</v>
      </c>
      <c r="EY125" s="382">
        <v>6</v>
      </c>
      <c r="EZ125" s="382">
        <v>4</v>
      </c>
      <c r="FA125" s="382">
        <v>2</v>
      </c>
      <c r="FB125" s="382">
        <v>4</v>
      </c>
      <c r="FC125" s="382">
        <v>6</v>
      </c>
      <c r="FD125" s="382">
        <v>3</v>
      </c>
      <c r="FE125" s="382">
        <v>3</v>
      </c>
      <c r="FF125" s="382">
        <v>3</v>
      </c>
      <c r="FG125" s="382">
        <v>2</v>
      </c>
      <c r="FH125" s="382">
        <v>4</v>
      </c>
      <c r="FI125" s="382">
        <v>5</v>
      </c>
      <c r="FJ125" s="382">
        <v>3</v>
      </c>
      <c r="FK125" s="382">
        <v>6</v>
      </c>
      <c r="FL125" s="382">
        <v>3</v>
      </c>
      <c r="FM125" s="382">
        <v>4</v>
      </c>
      <c r="FN125" s="382">
        <v>5</v>
      </c>
      <c r="FO125" s="382">
        <v>3</v>
      </c>
      <c r="FP125" s="382">
        <v>2</v>
      </c>
      <c r="FQ125" s="382">
        <v>5</v>
      </c>
      <c r="FR125" s="382">
        <v>4</v>
      </c>
      <c r="FS125" s="382">
        <v>3</v>
      </c>
      <c r="FT125" s="382">
        <v>5</v>
      </c>
      <c r="FU125" s="382">
        <v>5</v>
      </c>
      <c r="FV125" s="382">
        <v>5</v>
      </c>
      <c r="FW125" s="382">
        <v>3</v>
      </c>
      <c r="FX125" s="382">
        <v>4</v>
      </c>
      <c r="FY125" s="382">
        <v>3</v>
      </c>
      <c r="FZ125" s="382">
        <v>3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382"/>
      <c r="GK125" s="382"/>
      <c r="GL125" s="382"/>
      <c r="GM125" s="2"/>
      <c r="GN125" s="2"/>
      <c r="GO125" s="2"/>
      <c r="GP125" s="2"/>
      <c r="GQ125" s="2"/>
      <c r="GR125" s="2"/>
    </row>
    <row r="126" spans="1:200" x14ac:dyDescent="0.35">
      <c r="A126" s="2" t="s">
        <v>723</v>
      </c>
      <c r="B126" s="2" t="s">
        <v>402</v>
      </c>
      <c r="C126" s="2" t="s">
        <v>723</v>
      </c>
      <c r="D126" s="2">
        <v>5</v>
      </c>
      <c r="E126" s="2">
        <v>0</v>
      </c>
      <c r="F126" s="2">
        <v>12</v>
      </c>
      <c r="G126" s="2">
        <v>7</v>
      </c>
      <c r="H126" s="2">
        <v>5</v>
      </c>
      <c r="I126" s="2">
        <v>19</v>
      </c>
      <c r="J126" s="2">
        <v>65</v>
      </c>
      <c r="K126" s="2">
        <v>72</v>
      </c>
      <c r="L126" s="2">
        <v>70</v>
      </c>
      <c r="M126" s="2">
        <v>0</v>
      </c>
      <c r="N126" s="2">
        <v>0</v>
      </c>
      <c r="O126" s="2">
        <v>137</v>
      </c>
      <c r="P126" s="2">
        <v>207</v>
      </c>
      <c r="Q126" s="2">
        <v>207</v>
      </c>
      <c r="R126" s="2">
        <v>207</v>
      </c>
      <c r="S126" s="2">
        <v>65</v>
      </c>
      <c r="T126" s="2">
        <v>-0.38888888888888884</v>
      </c>
      <c r="U126" s="2">
        <v>72</v>
      </c>
      <c r="V126" s="2">
        <v>0.11111111111111116</v>
      </c>
      <c r="W126" s="2">
        <v>0</v>
      </c>
      <c r="X126" s="2" t="e">
        <v>#DIV/0!</v>
      </c>
      <c r="Y126" s="2">
        <v>4</v>
      </c>
      <c r="Z126" s="2">
        <v>5</v>
      </c>
      <c r="AA126" s="2">
        <v>0</v>
      </c>
      <c r="AB126" s="2">
        <v>9</v>
      </c>
      <c r="AC126" s="2">
        <v>1</v>
      </c>
      <c r="AD126" s="2">
        <v>5</v>
      </c>
      <c r="AG126" s="2">
        <v>19</v>
      </c>
      <c r="AH126" s="2">
        <v>39</v>
      </c>
      <c r="AI126" s="2">
        <v>36</v>
      </c>
      <c r="AJ126" s="2">
        <v>36</v>
      </c>
      <c r="AK126" s="2">
        <v>36</v>
      </c>
      <c r="AL126" s="2">
        <v>36</v>
      </c>
      <c r="AM126" s="382">
        <v>900</v>
      </c>
      <c r="AN126" s="2">
        <v>899</v>
      </c>
      <c r="AO126" s="2">
        <v>1</v>
      </c>
      <c r="AP126" s="2">
        <v>207.00126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1</v>
      </c>
      <c r="BY126" s="65">
        <v>0</v>
      </c>
      <c r="BZ126" s="65">
        <v>1</v>
      </c>
      <c r="CA126" s="65">
        <v>1</v>
      </c>
      <c r="CB126" s="65">
        <v>1</v>
      </c>
      <c r="CC126" s="65">
        <v>0</v>
      </c>
      <c r="CD126" s="65">
        <v>0</v>
      </c>
      <c r="CE126" s="65">
        <v>0</v>
      </c>
      <c r="CF126" s="65">
        <v>0</v>
      </c>
      <c r="CG126" s="65">
        <v>1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9</v>
      </c>
      <c r="CT126" s="65">
        <v>14</v>
      </c>
      <c r="CU126" s="65">
        <v>15</v>
      </c>
      <c r="CV126" s="65">
        <v>10</v>
      </c>
      <c r="CW126" s="65">
        <v>10</v>
      </c>
      <c r="CX126" s="65">
        <v>12</v>
      </c>
      <c r="CY126" s="65">
        <v>8</v>
      </c>
      <c r="CZ126" s="65">
        <v>9</v>
      </c>
      <c r="DA126" s="65">
        <v>15</v>
      </c>
      <c r="DB126" s="65">
        <v>13</v>
      </c>
      <c r="DC126" s="65">
        <v>12</v>
      </c>
      <c r="DD126" s="65">
        <v>11</v>
      </c>
      <c r="DE126" s="65">
        <v>18</v>
      </c>
      <c r="DF126" s="65">
        <v>13</v>
      </c>
      <c r="DG126" s="65">
        <v>10</v>
      </c>
      <c r="DH126" s="65">
        <v>10</v>
      </c>
      <c r="DI126" s="65">
        <v>9</v>
      </c>
      <c r="DJ126" s="65">
        <v>9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382" t="s">
        <v>375</v>
      </c>
      <c r="DU126" s="382" t="s">
        <v>332</v>
      </c>
      <c r="DV126" s="382">
        <v>36</v>
      </c>
      <c r="DW126" s="2" t="s">
        <v>1</v>
      </c>
      <c r="DX126" s="2">
        <v>36</v>
      </c>
      <c r="DY126" s="382">
        <v>3</v>
      </c>
      <c r="DZ126" s="382">
        <v>5</v>
      </c>
      <c r="EA126" s="382">
        <v>7</v>
      </c>
      <c r="EB126" s="382">
        <v>3</v>
      </c>
      <c r="EC126" s="382">
        <v>4</v>
      </c>
      <c r="ED126" s="382">
        <v>4</v>
      </c>
      <c r="EE126" s="382">
        <v>3</v>
      </c>
      <c r="EF126" s="382">
        <v>3</v>
      </c>
      <c r="EG126" s="382">
        <v>3</v>
      </c>
      <c r="EH126" s="382">
        <v>3</v>
      </c>
      <c r="EI126" s="382">
        <v>2</v>
      </c>
      <c r="EJ126" s="382">
        <v>3</v>
      </c>
      <c r="EK126" s="382">
        <v>6</v>
      </c>
      <c r="EL126" s="382">
        <v>5</v>
      </c>
      <c r="EM126" s="382">
        <v>3</v>
      </c>
      <c r="EN126" s="382">
        <v>2</v>
      </c>
      <c r="EO126" s="382">
        <v>3</v>
      </c>
      <c r="EP126" s="382">
        <v>3</v>
      </c>
      <c r="EQ126" s="382">
        <v>3</v>
      </c>
      <c r="ER126" s="382">
        <v>5</v>
      </c>
      <c r="ES126" s="382">
        <v>4</v>
      </c>
      <c r="ET126" s="382">
        <v>4</v>
      </c>
      <c r="EU126" s="382">
        <v>3</v>
      </c>
      <c r="EV126" s="382">
        <v>4</v>
      </c>
      <c r="EW126" s="382">
        <v>3</v>
      </c>
      <c r="EX126" s="382">
        <v>3</v>
      </c>
      <c r="EY126" s="382">
        <v>6</v>
      </c>
      <c r="EZ126" s="382">
        <v>5</v>
      </c>
      <c r="FA126" s="382">
        <v>4</v>
      </c>
      <c r="FB126" s="382">
        <v>5</v>
      </c>
      <c r="FC126" s="382">
        <v>5</v>
      </c>
      <c r="FD126" s="382">
        <v>4</v>
      </c>
      <c r="FE126" s="382">
        <v>4</v>
      </c>
      <c r="FF126" s="382">
        <v>4</v>
      </c>
      <c r="FG126" s="382">
        <v>3</v>
      </c>
      <c r="FH126" s="382">
        <v>3</v>
      </c>
      <c r="FI126" s="382">
        <v>3</v>
      </c>
      <c r="FJ126" s="382">
        <v>4</v>
      </c>
      <c r="FK126" s="382">
        <v>4</v>
      </c>
      <c r="FL126" s="382">
        <v>3</v>
      </c>
      <c r="FM126" s="382">
        <v>3</v>
      </c>
      <c r="FN126" s="382">
        <v>4</v>
      </c>
      <c r="FO126" s="382">
        <v>2</v>
      </c>
      <c r="FP126" s="382">
        <v>3</v>
      </c>
      <c r="FQ126" s="382">
        <v>6</v>
      </c>
      <c r="FR126" s="382">
        <v>5</v>
      </c>
      <c r="FS126" s="382">
        <v>6</v>
      </c>
      <c r="FT126" s="382">
        <v>3</v>
      </c>
      <c r="FU126" s="382">
        <v>7</v>
      </c>
      <c r="FV126" s="382">
        <v>4</v>
      </c>
      <c r="FW126" s="382">
        <v>3</v>
      </c>
      <c r="FX126" s="382">
        <v>4</v>
      </c>
      <c r="FY126" s="382">
        <v>3</v>
      </c>
      <c r="FZ126" s="382">
        <v>3</v>
      </c>
      <c r="GA126" s="2"/>
      <c r="GB126" s="2"/>
      <c r="GC126" s="2"/>
      <c r="GD126" s="2"/>
      <c r="GE126" s="2"/>
      <c r="GF126" s="2"/>
      <c r="GG126" s="2"/>
      <c r="GH126" s="2"/>
      <c r="GI126" s="2"/>
      <c r="GJ126" s="382"/>
      <c r="GK126" s="382"/>
      <c r="GL126" s="382"/>
      <c r="GM126" s="2"/>
      <c r="GN126" s="2"/>
      <c r="GO126" s="2"/>
      <c r="GP126" s="2"/>
      <c r="GQ126" s="2"/>
      <c r="GR126" s="2"/>
    </row>
    <row r="127" spans="1:200" x14ac:dyDescent="0.35">
      <c r="A127" s="2" t="s">
        <v>724</v>
      </c>
      <c r="B127" s="2" t="s">
        <v>357</v>
      </c>
      <c r="C127" s="2" t="s">
        <v>723</v>
      </c>
      <c r="D127" s="2">
        <v>5</v>
      </c>
      <c r="E127" s="2">
        <v>0</v>
      </c>
      <c r="F127" s="2">
        <v>18</v>
      </c>
      <c r="G127" s="2">
        <v>5</v>
      </c>
      <c r="H127" s="2">
        <v>5</v>
      </c>
      <c r="I127" s="2">
        <v>23</v>
      </c>
      <c r="J127" s="2">
        <v>67</v>
      </c>
      <c r="K127" s="2">
        <v>66</v>
      </c>
      <c r="L127" s="2">
        <v>74</v>
      </c>
      <c r="M127" s="2">
        <v>0</v>
      </c>
      <c r="N127" s="2">
        <v>0</v>
      </c>
      <c r="O127" s="2">
        <v>133</v>
      </c>
      <c r="P127" s="2">
        <v>207</v>
      </c>
      <c r="Q127" s="2">
        <v>207</v>
      </c>
      <c r="R127" s="2">
        <v>207</v>
      </c>
      <c r="S127" s="2">
        <v>67</v>
      </c>
      <c r="T127" s="2">
        <v>5.5555555555555802E-2</v>
      </c>
      <c r="U127" s="2">
        <v>66</v>
      </c>
      <c r="V127" s="2">
        <v>-0.4444444444444442</v>
      </c>
      <c r="W127" s="2">
        <v>0</v>
      </c>
      <c r="X127" s="2" t="e">
        <v>#DIV/0!</v>
      </c>
      <c r="Y127" s="2">
        <v>3</v>
      </c>
      <c r="Z127" s="2">
        <v>8</v>
      </c>
      <c r="AA127" s="2">
        <v>0</v>
      </c>
      <c r="AB127" s="2">
        <v>4</v>
      </c>
      <c r="AC127" s="2">
        <v>2</v>
      </c>
      <c r="AD127" s="2">
        <v>11</v>
      </c>
      <c r="AG127" s="2">
        <v>30</v>
      </c>
      <c r="AH127" s="2">
        <v>27</v>
      </c>
      <c r="AI127" s="2">
        <v>36</v>
      </c>
      <c r="AJ127" s="2">
        <v>36</v>
      </c>
      <c r="AK127" s="2">
        <v>36</v>
      </c>
      <c r="AL127" s="2">
        <v>37</v>
      </c>
      <c r="AM127" s="382">
        <v>900.66666666666663</v>
      </c>
      <c r="AN127" s="2">
        <v>868</v>
      </c>
      <c r="AO127" s="2">
        <v>32.666666666666629</v>
      </c>
      <c r="AP127" s="2">
        <v>207.00127000000001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0</v>
      </c>
      <c r="BU127" s="65">
        <v>1</v>
      </c>
      <c r="BV127" s="65">
        <v>0</v>
      </c>
      <c r="BW127" s="65">
        <v>0</v>
      </c>
      <c r="BX127" s="65">
        <v>1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1</v>
      </c>
      <c r="CE127" s="65">
        <v>0</v>
      </c>
      <c r="CF127" s="65">
        <v>0</v>
      </c>
      <c r="CG127" s="65">
        <v>1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14</v>
      </c>
      <c r="CU127" s="65">
        <v>14</v>
      </c>
      <c r="CV127" s="65">
        <v>9</v>
      </c>
      <c r="CW127" s="65">
        <v>10</v>
      </c>
      <c r="CX127" s="65">
        <v>13</v>
      </c>
      <c r="CY127" s="65">
        <v>8</v>
      </c>
      <c r="CZ127" s="65">
        <v>11</v>
      </c>
      <c r="DA127" s="65">
        <v>12</v>
      </c>
      <c r="DB127" s="65">
        <v>15</v>
      </c>
      <c r="DC127" s="65">
        <v>11</v>
      </c>
      <c r="DD127" s="65">
        <v>12</v>
      </c>
      <c r="DE127" s="65">
        <v>14</v>
      </c>
      <c r="DF127" s="65">
        <v>14</v>
      </c>
      <c r="DG127" s="65">
        <v>11</v>
      </c>
      <c r="DH127" s="65">
        <v>9</v>
      </c>
      <c r="DI127" s="65">
        <v>9</v>
      </c>
      <c r="DJ127" s="65">
        <v>11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82" t="s">
        <v>376</v>
      </c>
      <c r="DU127" s="382" t="s">
        <v>332</v>
      </c>
      <c r="DV127" s="382">
        <v>36</v>
      </c>
      <c r="DW127" s="382" t="s">
        <v>1</v>
      </c>
      <c r="DX127" s="382">
        <v>36</v>
      </c>
      <c r="DY127" s="382">
        <v>2</v>
      </c>
      <c r="DZ127" s="382">
        <v>5</v>
      </c>
      <c r="EA127" s="382">
        <v>4</v>
      </c>
      <c r="EB127" s="382">
        <v>4</v>
      </c>
      <c r="EC127" s="382">
        <v>3</v>
      </c>
      <c r="ED127" s="382">
        <v>5</v>
      </c>
      <c r="EE127" s="382">
        <v>2</v>
      </c>
      <c r="EF127" s="382">
        <v>4</v>
      </c>
      <c r="EG127" s="382">
        <v>4</v>
      </c>
      <c r="EH127" s="382">
        <v>5</v>
      </c>
      <c r="EI127" s="382">
        <v>3</v>
      </c>
      <c r="EJ127" s="382">
        <v>5</v>
      </c>
      <c r="EK127" s="382">
        <v>3</v>
      </c>
      <c r="EL127" s="382">
        <v>4</v>
      </c>
      <c r="EM127" s="382">
        <v>4</v>
      </c>
      <c r="EN127" s="382">
        <v>3</v>
      </c>
      <c r="EO127" s="382">
        <v>3</v>
      </c>
      <c r="EP127" s="382">
        <v>4</v>
      </c>
      <c r="EQ127" s="382">
        <v>3</v>
      </c>
      <c r="ER127" s="382">
        <v>4</v>
      </c>
      <c r="ES127" s="382">
        <v>5</v>
      </c>
      <c r="ET127" s="382">
        <v>3</v>
      </c>
      <c r="EU127" s="382">
        <v>3</v>
      </c>
      <c r="EV127" s="382">
        <v>4</v>
      </c>
      <c r="EW127" s="382">
        <v>3</v>
      </c>
      <c r="EX127" s="382">
        <v>3</v>
      </c>
      <c r="EY127" s="382">
        <v>4</v>
      </c>
      <c r="EZ127" s="382">
        <v>4</v>
      </c>
      <c r="FA127" s="382">
        <v>5</v>
      </c>
      <c r="FB127" s="382">
        <v>3</v>
      </c>
      <c r="FC127" s="382">
        <v>4</v>
      </c>
      <c r="FD127" s="382">
        <v>5</v>
      </c>
      <c r="FE127" s="382">
        <v>3</v>
      </c>
      <c r="FF127" s="382">
        <v>4</v>
      </c>
      <c r="FG127" s="382">
        <v>3</v>
      </c>
      <c r="FH127" s="382">
        <v>3</v>
      </c>
      <c r="FI127" s="382">
        <v>5</v>
      </c>
      <c r="FJ127" s="382">
        <v>5</v>
      </c>
      <c r="FK127" s="382">
        <v>5</v>
      </c>
      <c r="FL127" s="382">
        <v>2</v>
      </c>
      <c r="FM127" s="382">
        <v>4</v>
      </c>
      <c r="FN127" s="382">
        <v>4</v>
      </c>
      <c r="FO127" s="382">
        <v>3</v>
      </c>
      <c r="FP127" s="382">
        <v>4</v>
      </c>
      <c r="FQ127" s="382">
        <v>4</v>
      </c>
      <c r="FR127" s="382">
        <v>6</v>
      </c>
      <c r="FS127" s="382">
        <v>3</v>
      </c>
      <c r="FT127" s="382">
        <v>4</v>
      </c>
      <c r="FU127" s="382">
        <v>7</v>
      </c>
      <c r="FV127" s="382">
        <v>5</v>
      </c>
      <c r="FW127" s="382">
        <v>4</v>
      </c>
      <c r="FX127" s="382">
        <v>2</v>
      </c>
      <c r="FY127" s="382">
        <v>3</v>
      </c>
      <c r="FZ127" s="382">
        <v>4</v>
      </c>
      <c r="GA127" s="2"/>
      <c r="GB127" s="2"/>
      <c r="GC127" s="2"/>
      <c r="GD127" s="2"/>
      <c r="GE127" s="2"/>
      <c r="GF127" s="2"/>
      <c r="GG127" s="2"/>
      <c r="GH127" s="2"/>
      <c r="GI127" s="2"/>
      <c r="GJ127" s="382"/>
      <c r="GK127" s="382"/>
      <c r="GL127" s="382"/>
      <c r="GM127" s="2"/>
      <c r="GN127" s="2"/>
      <c r="GO127" s="2"/>
      <c r="GP127" s="2"/>
      <c r="GQ127" s="2"/>
      <c r="GR127" s="2"/>
    </row>
    <row r="128" spans="1:200" x14ac:dyDescent="0.35">
      <c r="A128" s="2" t="s">
        <v>725</v>
      </c>
      <c r="B128" s="2" t="s">
        <v>349</v>
      </c>
      <c r="C128" s="2" t="s">
        <v>725</v>
      </c>
      <c r="D128" s="2">
        <v>1</v>
      </c>
      <c r="E128" s="2">
        <v>0</v>
      </c>
      <c r="F128" s="2">
        <v>20</v>
      </c>
      <c r="G128" s="2">
        <v>3</v>
      </c>
      <c r="H128" s="2">
        <v>1</v>
      </c>
      <c r="I128" s="2">
        <v>23</v>
      </c>
      <c r="J128" s="2">
        <v>71</v>
      </c>
      <c r="K128" s="2">
        <v>71</v>
      </c>
      <c r="L128" s="2">
        <v>66</v>
      </c>
      <c r="M128" s="2">
        <v>0</v>
      </c>
      <c r="N128" s="2">
        <v>0</v>
      </c>
      <c r="O128" s="2">
        <v>142</v>
      </c>
      <c r="P128" s="2">
        <v>208</v>
      </c>
      <c r="Q128" s="2">
        <v>208</v>
      </c>
      <c r="R128" s="2">
        <v>208</v>
      </c>
      <c r="S128" s="2">
        <v>71</v>
      </c>
      <c r="T128" s="2">
        <v>0</v>
      </c>
      <c r="U128" s="2">
        <v>71</v>
      </c>
      <c r="V128" s="2">
        <v>0.27777777777777812</v>
      </c>
      <c r="W128" s="2">
        <v>0</v>
      </c>
      <c r="X128" s="2" t="e">
        <v>#DIV/0!</v>
      </c>
      <c r="Y128" s="2">
        <v>0</v>
      </c>
      <c r="Z128" s="2">
        <v>8</v>
      </c>
      <c r="AA128" s="2">
        <v>0</v>
      </c>
      <c r="AB128" s="2">
        <v>10</v>
      </c>
      <c r="AC128" s="2">
        <v>1</v>
      </c>
      <c r="AD128" s="2">
        <v>5</v>
      </c>
      <c r="AG128" s="2">
        <v>50</v>
      </c>
      <c r="AH128" s="2">
        <v>52</v>
      </c>
      <c r="AI128" s="2">
        <v>38</v>
      </c>
      <c r="AJ128" s="2">
        <v>38</v>
      </c>
      <c r="AK128" s="2">
        <v>38</v>
      </c>
      <c r="AL128" s="2">
        <v>38</v>
      </c>
      <c r="AM128" s="382">
        <v>897.33333333333337</v>
      </c>
      <c r="AN128" s="2">
        <v>900</v>
      </c>
      <c r="AO128" s="2">
        <v>-2.6666666666666288</v>
      </c>
      <c r="AP128" s="2">
        <v>208.00128000000001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1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10</v>
      </c>
      <c r="CT128" s="65">
        <v>14</v>
      </c>
      <c r="CU128" s="65">
        <v>15</v>
      </c>
      <c r="CV128" s="65">
        <v>10</v>
      </c>
      <c r="CW128" s="65">
        <v>9</v>
      </c>
      <c r="CX128" s="65">
        <v>13</v>
      </c>
      <c r="CY128" s="65">
        <v>9</v>
      </c>
      <c r="CZ128" s="65">
        <v>8</v>
      </c>
      <c r="DA128" s="65">
        <v>16</v>
      </c>
      <c r="DB128" s="65">
        <v>15</v>
      </c>
      <c r="DC128" s="65">
        <v>10</v>
      </c>
      <c r="DD128" s="65">
        <v>11</v>
      </c>
      <c r="DE128" s="65">
        <v>13</v>
      </c>
      <c r="DF128" s="65">
        <v>12</v>
      </c>
      <c r="DG128" s="65">
        <v>12</v>
      </c>
      <c r="DH128" s="65">
        <v>12</v>
      </c>
      <c r="DI128" s="65">
        <v>9</v>
      </c>
      <c r="DJ128" s="65">
        <v>10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382" t="s">
        <v>377</v>
      </c>
      <c r="DU128" s="382" t="s">
        <v>363</v>
      </c>
      <c r="DV128" s="382">
        <v>38</v>
      </c>
      <c r="DW128" s="2" t="s">
        <v>1</v>
      </c>
      <c r="DX128" s="2">
        <v>38</v>
      </c>
      <c r="DY128" s="382">
        <v>3</v>
      </c>
      <c r="DZ128" s="382">
        <v>5</v>
      </c>
      <c r="EA128" s="382">
        <v>5</v>
      </c>
      <c r="EB128" s="382">
        <v>3</v>
      </c>
      <c r="EC128" s="382">
        <v>3</v>
      </c>
      <c r="ED128" s="382">
        <v>4</v>
      </c>
      <c r="EE128" s="382">
        <v>3</v>
      </c>
      <c r="EF128" s="382">
        <v>3</v>
      </c>
      <c r="EG128" s="382">
        <v>5</v>
      </c>
      <c r="EH128" s="382">
        <v>6</v>
      </c>
      <c r="EI128" s="382">
        <v>4</v>
      </c>
      <c r="EJ128" s="382">
        <v>4</v>
      </c>
      <c r="EK128" s="382">
        <v>4</v>
      </c>
      <c r="EL128" s="382">
        <v>4</v>
      </c>
      <c r="EM128" s="382">
        <v>5</v>
      </c>
      <c r="EN128" s="382">
        <v>4</v>
      </c>
      <c r="EO128" s="382">
        <v>3</v>
      </c>
      <c r="EP128" s="382">
        <v>3</v>
      </c>
      <c r="EQ128" s="382">
        <v>4</v>
      </c>
      <c r="ER128" s="382">
        <v>4</v>
      </c>
      <c r="ES128" s="382">
        <v>5</v>
      </c>
      <c r="ET128" s="382">
        <v>3</v>
      </c>
      <c r="EU128" s="382">
        <v>3</v>
      </c>
      <c r="EV128" s="382">
        <v>5</v>
      </c>
      <c r="EW128" s="382">
        <v>3</v>
      </c>
      <c r="EX128" s="382">
        <v>3</v>
      </c>
      <c r="EY128" s="382">
        <v>5</v>
      </c>
      <c r="EZ128" s="382">
        <v>5</v>
      </c>
      <c r="FA128" s="382">
        <v>3</v>
      </c>
      <c r="FB128" s="382">
        <v>4</v>
      </c>
      <c r="FC128" s="382">
        <v>5</v>
      </c>
      <c r="FD128" s="382">
        <v>4</v>
      </c>
      <c r="FE128" s="382">
        <v>4</v>
      </c>
      <c r="FF128" s="382">
        <v>4</v>
      </c>
      <c r="FG128" s="382">
        <v>3</v>
      </c>
      <c r="FH128" s="382">
        <v>4</v>
      </c>
      <c r="FI128" s="382">
        <v>3</v>
      </c>
      <c r="FJ128" s="382">
        <v>5</v>
      </c>
      <c r="FK128" s="382">
        <v>5</v>
      </c>
      <c r="FL128" s="382">
        <v>4</v>
      </c>
      <c r="FM128" s="382">
        <v>3</v>
      </c>
      <c r="FN128" s="382">
        <v>4</v>
      </c>
      <c r="FO128" s="382">
        <v>3</v>
      </c>
      <c r="FP128" s="382">
        <v>2</v>
      </c>
      <c r="FQ128" s="382">
        <v>6</v>
      </c>
      <c r="FR128" s="382">
        <v>4</v>
      </c>
      <c r="FS128" s="382">
        <v>3</v>
      </c>
      <c r="FT128" s="382">
        <v>3</v>
      </c>
      <c r="FU128" s="382">
        <v>4</v>
      </c>
      <c r="FV128" s="382">
        <v>4</v>
      </c>
      <c r="FW128" s="382">
        <v>3</v>
      </c>
      <c r="FX128" s="382">
        <v>4</v>
      </c>
      <c r="FY128" s="382">
        <v>3</v>
      </c>
      <c r="FZ128" s="382">
        <v>3</v>
      </c>
      <c r="GA128" s="2"/>
      <c r="GB128" s="2"/>
      <c r="GC128" s="2"/>
      <c r="GD128" s="2"/>
      <c r="GE128" s="2"/>
      <c r="GF128" s="2"/>
      <c r="GG128" s="2"/>
      <c r="GH128" s="2"/>
      <c r="GI128" s="2"/>
      <c r="GJ128" s="382"/>
      <c r="GK128" s="382"/>
      <c r="GL128" s="382"/>
      <c r="GM128" s="2"/>
      <c r="GN128" s="2"/>
      <c r="GO128" s="2"/>
      <c r="GP128" s="2"/>
      <c r="GQ128" s="2"/>
      <c r="GR128" s="2"/>
    </row>
    <row r="129" spans="1:200" x14ac:dyDescent="0.35">
      <c r="A129" s="2" t="s">
        <v>726</v>
      </c>
      <c r="B129" s="2" t="s">
        <v>391</v>
      </c>
      <c r="C129" s="2" t="s">
        <v>725</v>
      </c>
      <c r="D129" s="2">
        <v>4</v>
      </c>
      <c r="E129" s="2">
        <v>0</v>
      </c>
      <c r="F129" s="2">
        <v>15</v>
      </c>
      <c r="G129" s="2">
        <v>5</v>
      </c>
      <c r="H129" s="2">
        <v>4</v>
      </c>
      <c r="I129" s="2">
        <v>20</v>
      </c>
      <c r="J129" s="2">
        <v>63</v>
      </c>
      <c r="K129" s="2">
        <v>74</v>
      </c>
      <c r="L129" s="2">
        <v>71</v>
      </c>
      <c r="M129" s="2">
        <v>0</v>
      </c>
      <c r="N129" s="2">
        <v>0</v>
      </c>
      <c r="O129" s="2">
        <v>137</v>
      </c>
      <c r="P129" s="2">
        <v>208</v>
      </c>
      <c r="Q129" s="2">
        <v>208</v>
      </c>
      <c r="R129" s="2">
        <v>208</v>
      </c>
      <c r="S129" s="2">
        <v>63</v>
      </c>
      <c r="T129" s="2">
        <v>-0.61111111111111072</v>
      </c>
      <c r="U129" s="2">
        <v>74</v>
      </c>
      <c r="V129" s="2">
        <v>0.16666666666666607</v>
      </c>
      <c r="W129" s="2">
        <v>0</v>
      </c>
      <c r="X129" s="2" t="e">
        <v>#DIV/0!</v>
      </c>
      <c r="Y129" s="2">
        <v>4</v>
      </c>
      <c r="Z129" s="2">
        <v>5</v>
      </c>
      <c r="AA129" s="2">
        <v>0</v>
      </c>
      <c r="AB129" s="2">
        <v>9</v>
      </c>
      <c r="AC129" s="2">
        <v>0</v>
      </c>
      <c r="AD129" s="2">
        <v>6</v>
      </c>
      <c r="AG129" s="2">
        <v>11</v>
      </c>
      <c r="AH129" s="2">
        <v>39</v>
      </c>
      <c r="AI129" s="2">
        <v>38</v>
      </c>
      <c r="AJ129" s="2">
        <v>38</v>
      </c>
      <c r="AK129" s="2">
        <v>38</v>
      </c>
      <c r="AL129" s="2">
        <v>39</v>
      </c>
      <c r="AM129" s="382">
        <v>897.33333333333337</v>
      </c>
      <c r="AN129" s="2">
        <v>875</v>
      </c>
      <c r="AO129" s="2">
        <v>22.333333333333371</v>
      </c>
      <c r="AP129" s="2">
        <v>208.00129000000001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1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1</v>
      </c>
      <c r="CE129" s="65">
        <v>0</v>
      </c>
      <c r="CF129" s="65">
        <v>0</v>
      </c>
      <c r="CG129" s="65">
        <v>1</v>
      </c>
      <c r="CH129" s="65">
        <v>1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11</v>
      </c>
      <c r="CT129" s="65">
        <v>13</v>
      </c>
      <c r="CU129" s="65">
        <v>14</v>
      </c>
      <c r="CV129" s="65">
        <v>10</v>
      </c>
      <c r="CW129" s="65">
        <v>8</v>
      </c>
      <c r="CX129" s="65">
        <v>14</v>
      </c>
      <c r="CY129" s="65">
        <v>10</v>
      </c>
      <c r="CZ129" s="65">
        <v>9</v>
      </c>
      <c r="DA129" s="65">
        <v>18</v>
      </c>
      <c r="DB129" s="65">
        <v>18</v>
      </c>
      <c r="DC129" s="65">
        <v>10</v>
      </c>
      <c r="DD129" s="65">
        <v>9</v>
      </c>
      <c r="DE129" s="65">
        <v>12</v>
      </c>
      <c r="DF129" s="65">
        <v>17</v>
      </c>
      <c r="DG129" s="65">
        <v>9</v>
      </c>
      <c r="DH129" s="65">
        <v>9</v>
      </c>
      <c r="DI129" s="65">
        <v>8</v>
      </c>
      <c r="DJ129" s="65">
        <v>9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382" t="s">
        <v>378</v>
      </c>
      <c r="DU129" s="382" t="s">
        <v>363</v>
      </c>
      <c r="DV129" s="382">
        <v>38</v>
      </c>
      <c r="DW129" s="2" t="s">
        <v>1</v>
      </c>
      <c r="DX129" s="2">
        <v>38</v>
      </c>
      <c r="DY129" s="382">
        <v>3</v>
      </c>
      <c r="DZ129" s="382">
        <v>4</v>
      </c>
      <c r="EA129" s="382">
        <v>5</v>
      </c>
      <c r="EB129" s="382">
        <v>4</v>
      </c>
      <c r="EC129" s="382">
        <v>2</v>
      </c>
      <c r="ED129" s="382">
        <v>4</v>
      </c>
      <c r="EE129" s="382">
        <v>4</v>
      </c>
      <c r="EF129" s="382">
        <v>3</v>
      </c>
      <c r="EG129" s="382">
        <v>5</v>
      </c>
      <c r="EH129" s="382">
        <v>6</v>
      </c>
      <c r="EI129" s="382">
        <v>3</v>
      </c>
      <c r="EJ129" s="382">
        <v>3</v>
      </c>
      <c r="EK129" s="382">
        <v>3</v>
      </c>
      <c r="EL129" s="382">
        <v>4</v>
      </c>
      <c r="EM129" s="382">
        <v>3</v>
      </c>
      <c r="EN129" s="382">
        <v>2</v>
      </c>
      <c r="EO129" s="382">
        <v>2</v>
      </c>
      <c r="EP129" s="382">
        <v>3</v>
      </c>
      <c r="EQ129" s="382">
        <v>4</v>
      </c>
      <c r="ER129" s="382">
        <v>5</v>
      </c>
      <c r="ES129" s="382">
        <v>4</v>
      </c>
      <c r="ET129" s="382">
        <v>3</v>
      </c>
      <c r="EU129" s="382">
        <v>3</v>
      </c>
      <c r="EV129" s="382">
        <v>5</v>
      </c>
      <c r="EW129" s="382">
        <v>3</v>
      </c>
      <c r="EX129" s="382">
        <v>3</v>
      </c>
      <c r="EY129" s="382">
        <v>5</v>
      </c>
      <c r="EZ129" s="382">
        <v>7</v>
      </c>
      <c r="FA129" s="382">
        <v>4</v>
      </c>
      <c r="FB129" s="382">
        <v>3</v>
      </c>
      <c r="FC129" s="382">
        <v>5</v>
      </c>
      <c r="FD129" s="382">
        <v>7</v>
      </c>
      <c r="FE129" s="382">
        <v>3</v>
      </c>
      <c r="FF129" s="382">
        <v>4</v>
      </c>
      <c r="FG129" s="382">
        <v>3</v>
      </c>
      <c r="FH129" s="382">
        <v>3</v>
      </c>
      <c r="FI129" s="382">
        <v>4</v>
      </c>
      <c r="FJ129" s="382">
        <v>4</v>
      </c>
      <c r="FK129" s="382">
        <v>5</v>
      </c>
      <c r="FL129" s="382">
        <v>3</v>
      </c>
      <c r="FM129" s="382">
        <v>3</v>
      </c>
      <c r="FN129" s="382">
        <v>5</v>
      </c>
      <c r="FO129" s="382">
        <v>3</v>
      </c>
      <c r="FP129" s="382">
        <v>3</v>
      </c>
      <c r="FQ129" s="382">
        <v>8</v>
      </c>
      <c r="FR129" s="382">
        <v>5</v>
      </c>
      <c r="FS129" s="382">
        <v>3</v>
      </c>
      <c r="FT129" s="382">
        <v>3</v>
      </c>
      <c r="FU129" s="382">
        <v>4</v>
      </c>
      <c r="FV129" s="382">
        <v>6</v>
      </c>
      <c r="FW129" s="382">
        <v>3</v>
      </c>
      <c r="FX129" s="382">
        <v>3</v>
      </c>
      <c r="FY129" s="382">
        <v>3</v>
      </c>
      <c r="FZ129" s="382">
        <v>3</v>
      </c>
      <c r="GA129" s="2"/>
      <c r="GB129" s="2"/>
      <c r="GC129" s="2"/>
      <c r="GD129" s="2"/>
      <c r="GE129" s="2"/>
      <c r="GF129" s="2"/>
      <c r="GG129" s="2"/>
      <c r="GH129" s="2"/>
      <c r="GI129" s="2"/>
      <c r="GJ129" s="382"/>
      <c r="GK129" s="382"/>
      <c r="GL129" s="382"/>
      <c r="GM129" s="2"/>
      <c r="GN129" s="2"/>
      <c r="GO129" s="2"/>
      <c r="GP129" s="2"/>
      <c r="GQ129" s="2"/>
      <c r="GR129" s="2"/>
    </row>
    <row r="130" spans="1:200" x14ac:dyDescent="0.35">
      <c r="A130" s="2" t="s">
        <v>727</v>
      </c>
      <c r="B130" s="2" t="s">
        <v>384</v>
      </c>
      <c r="C130" s="2" t="s">
        <v>725</v>
      </c>
      <c r="D130" s="2">
        <v>2</v>
      </c>
      <c r="E130" s="2">
        <v>0</v>
      </c>
      <c r="F130" s="2">
        <v>11</v>
      </c>
      <c r="G130" s="2">
        <v>7</v>
      </c>
      <c r="H130" s="2">
        <v>2</v>
      </c>
      <c r="I130" s="2">
        <v>18</v>
      </c>
      <c r="J130" s="2">
        <v>70</v>
      </c>
      <c r="K130" s="2">
        <v>67</v>
      </c>
      <c r="L130" s="2">
        <v>71</v>
      </c>
      <c r="M130" s="2">
        <v>0</v>
      </c>
      <c r="N130" s="2">
        <v>0</v>
      </c>
      <c r="O130" s="2">
        <v>137</v>
      </c>
      <c r="P130" s="2">
        <v>208</v>
      </c>
      <c r="Q130" s="2">
        <v>208</v>
      </c>
      <c r="R130" s="2">
        <v>208</v>
      </c>
      <c r="S130" s="2">
        <v>70</v>
      </c>
      <c r="T130" s="2">
        <v>0.16666666666666652</v>
      </c>
      <c r="U130" s="2">
        <v>67</v>
      </c>
      <c r="V130" s="2">
        <v>-0.22222222222222232</v>
      </c>
      <c r="W130" s="2">
        <v>0</v>
      </c>
      <c r="X130" s="2" t="e">
        <v>#DIV/0!</v>
      </c>
      <c r="Y130" s="2">
        <v>0</v>
      </c>
      <c r="Z130" s="2">
        <v>6</v>
      </c>
      <c r="AA130" s="2">
        <v>1</v>
      </c>
      <c r="AB130" s="2">
        <v>5</v>
      </c>
      <c r="AC130" s="2">
        <v>1</v>
      </c>
      <c r="AD130" s="2">
        <v>7</v>
      </c>
      <c r="AG130" s="2">
        <v>44</v>
      </c>
      <c r="AH130" s="2">
        <v>39</v>
      </c>
      <c r="AI130" s="2">
        <v>38</v>
      </c>
      <c r="AJ130" s="2">
        <v>38</v>
      </c>
      <c r="AK130" s="2">
        <v>38</v>
      </c>
      <c r="AL130" s="2">
        <v>40</v>
      </c>
      <c r="AM130" s="382">
        <v>897.33333333333337</v>
      </c>
      <c r="AN130" s="2">
        <v>957</v>
      </c>
      <c r="AO130" s="2">
        <v>-59.666666666666629</v>
      </c>
      <c r="AP130" s="2">
        <v>208.00129999999999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2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13</v>
      </c>
      <c r="CT130" s="65">
        <v>13</v>
      </c>
      <c r="CU130" s="65">
        <v>12</v>
      </c>
      <c r="CV130" s="65">
        <v>9</v>
      </c>
      <c r="CW130" s="65">
        <v>9</v>
      </c>
      <c r="CX130" s="65">
        <v>12</v>
      </c>
      <c r="CY130" s="65">
        <v>9</v>
      </c>
      <c r="CZ130" s="65">
        <v>10</v>
      </c>
      <c r="DA130" s="65">
        <v>15</v>
      </c>
      <c r="DB130" s="65">
        <v>17</v>
      </c>
      <c r="DC130" s="65">
        <v>12</v>
      </c>
      <c r="DD130" s="65">
        <v>10</v>
      </c>
      <c r="DE130" s="65">
        <v>13</v>
      </c>
      <c r="DF130" s="65">
        <v>15</v>
      </c>
      <c r="DG130" s="65">
        <v>9</v>
      </c>
      <c r="DH130" s="65">
        <v>14</v>
      </c>
      <c r="DI130" s="65">
        <v>7</v>
      </c>
      <c r="DJ130" s="65">
        <v>9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82" t="s">
        <v>312</v>
      </c>
      <c r="DU130" s="382" t="s">
        <v>332</v>
      </c>
      <c r="DV130" s="382">
        <v>38</v>
      </c>
      <c r="DW130" s="382" t="s">
        <v>1</v>
      </c>
      <c r="DX130" s="382">
        <v>38</v>
      </c>
      <c r="DY130" s="382">
        <v>6</v>
      </c>
      <c r="DZ130" s="382">
        <v>5</v>
      </c>
      <c r="EA130" s="382">
        <v>4</v>
      </c>
      <c r="EB130" s="382">
        <v>3</v>
      </c>
      <c r="EC130" s="382">
        <v>3</v>
      </c>
      <c r="ED130" s="382">
        <v>4</v>
      </c>
      <c r="EE130" s="382">
        <v>3</v>
      </c>
      <c r="EF130" s="382">
        <v>3</v>
      </c>
      <c r="EG130" s="382">
        <v>4</v>
      </c>
      <c r="EH130" s="382">
        <v>6</v>
      </c>
      <c r="EI130" s="382">
        <v>3</v>
      </c>
      <c r="EJ130" s="382">
        <v>4</v>
      </c>
      <c r="EK130" s="382">
        <v>5</v>
      </c>
      <c r="EL130" s="382">
        <v>5</v>
      </c>
      <c r="EM130" s="382">
        <v>3</v>
      </c>
      <c r="EN130" s="382">
        <v>3</v>
      </c>
      <c r="EO130" s="382">
        <v>3</v>
      </c>
      <c r="EP130" s="382">
        <v>3</v>
      </c>
      <c r="EQ130" s="382">
        <v>3</v>
      </c>
      <c r="ER130" s="382">
        <v>4</v>
      </c>
      <c r="ES130" s="382">
        <v>4</v>
      </c>
      <c r="ET130" s="382">
        <v>3</v>
      </c>
      <c r="EU130" s="382">
        <v>3</v>
      </c>
      <c r="EV130" s="382">
        <v>4</v>
      </c>
      <c r="EW130" s="382">
        <v>3</v>
      </c>
      <c r="EX130" s="382">
        <v>3</v>
      </c>
      <c r="EY130" s="382">
        <v>5</v>
      </c>
      <c r="EZ130" s="382">
        <v>5</v>
      </c>
      <c r="FA130" s="382">
        <v>4</v>
      </c>
      <c r="FB130" s="382">
        <v>3</v>
      </c>
      <c r="FC130" s="382">
        <v>4</v>
      </c>
      <c r="FD130" s="382">
        <v>5</v>
      </c>
      <c r="FE130" s="382">
        <v>3</v>
      </c>
      <c r="FF130" s="382">
        <v>6</v>
      </c>
      <c r="FG130" s="382">
        <v>2</v>
      </c>
      <c r="FH130" s="382">
        <v>3</v>
      </c>
      <c r="FI130" s="382">
        <v>4</v>
      </c>
      <c r="FJ130" s="382">
        <v>4</v>
      </c>
      <c r="FK130" s="382">
        <v>4</v>
      </c>
      <c r="FL130" s="382">
        <v>3</v>
      </c>
      <c r="FM130" s="382">
        <v>3</v>
      </c>
      <c r="FN130" s="382">
        <v>4</v>
      </c>
      <c r="FO130" s="382">
        <v>3</v>
      </c>
      <c r="FP130" s="382">
        <v>4</v>
      </c>
      <c r="FQ130" s="382">
        <v>6</v>
      </c>
      <c r="FR130" s="382">
        <v>6</v>
      </c>
      <c r="FS130" s="382">
        <v>5</v>
      </c>
      <c r="FT130" s="382">
        <v>3</v>
      </c>
      <c r="FU130" s="382">
        <v>4</v>
      </c>
      <c r="FV130" s="382">
        <v>5</v>
      </c>
      <c r="FW130" s="382">
        <v>3</v>
      </c>
      <c r="FX130" s="382">
        <v>5</v>
      </c>
      <c r="FY130" s="382">
        <v>2</v>
      </c>
      <c r="FZ130" s="382">
        <v>3</v>
      </c>
      <c r="GA130" s="2"/>
      <c r="GB130" s="2"/>
      <c r="GC130" s="2"/>
      <c r="GD130" s="2"/>
      <c r="GE130" s="2"/>
      <c r="GF130" s="2"/>
      <c r="GG130" s="2"/>
      <c r="GH130" s="2"/>
      <c r="GI130" s="2"/>
      <c r="GJ130" s="382"/>
      <c r="GK130" s="382"/>
      <c r="GL130" s="382"/>
      <c r="GM130" s="2"/>
      <c r="GN130" s="2"/>
      <c r="GO130" s="2"/>
      <c r="GP130" s="2"/>
      <c r="GQ130" s="2"/>
      <c r="GR130" s="2"/>
    </row>
    <row r="131" spans="1:200" x14ac:dyDescent="0.35">
      <c r="A131" s="2" t="s">
        <v>728</v>
      </c>
      <c r="B131" s="2" t="s">
        <v>368</v>
      </c>
      <c r="C131" s="2" t="s">
        <v>728</v>
      </c>
      <c r="D131" s="2">
        <v>7</v>
      </c>
      <c r="E131" s="2">
        <v>0</v>
      </c>
      <c r="F131" s="2">
        <v>19</v>
      </c>
      <c r="G131" s="2">
        <v>7</v>
      </c>
      <c r="H131" s="2">
        <v>7</v>
      </c>
      <c r="I131" s="2">
        <v>26</v>
      </c>
      <c r="J131" s="2">
        <v>70</v>
      </c>
      <c r="K131" s="2">
        <v>71</v>
      </c>
      <c r="L131" s="2">
        <v>68</v>
      </c>
      <c r="M131" s="2">
        <v>0</v>
      </c>
      <c r="N131" s="2">
        <v>0</v>
      </c>
      <c r="O131" s="2">
        <v>141</v>
      </c>
      <c r="P131" s="2">
        <v>209</v>
      </c>
      <c r="Q131" s="2">
        <v>209</v>
      </c>
      <c r="R131" s="2">
        <v>209</v>
      </c>
      <c r="S131" s="2">
        <v>70</v>
      </c>
      <c r="T131" s="2">
        <v>-5.5555555555555802E-2</v>
      </c>
      <c r="U131" s="2">
        <v>71</v>
      </c>
      <c r="V131" s="2">
        <v>0.16666666666666696</v>
      </c>
      <c r="W131" s="2">
        <v>0</v>
      </c>
      <c r="X131" s="2" t="e">
        <v>#DIV/0!</v>
      </c>
      <c r="Y131" s="2">
        <v>2</v>
      </c>
      <c r="Z131" s="2">
        <v>9</v>
      </c>
      <c r="AA131" s="2">
        <v>2</v>
      </c>
      <c r="AB131" s="2">
        <v>9</v>
      </c>
      <c r="AC131" s="2">
        <v>3</v>
      </c>
      <c r="AD131" s="2">
        <v>8</v>
      </c>
      <c r="AG131" s="2">
        <v>44</v>
      </c>
      <c r="AH131" s="2">
        <v>48</v>
      </c>
      <c r="AI131" s="2">
        <v>42</v>
      </c>
      <c r="AJ131" s="2">
        <v>42</v>
      </c>
      <c r="AK131" s="2">
        <v>42</v>
      </c>
      <c r="AL131" s="2">
        <v>42</v>
      </c>
      <c r="AM131" s="382">
        <v>894.33333333333337</v>
      </c>
      <c r="AN131" s="2">
        <v>915</v>
      </c>
      <c r="AO131" s="2">
        <v>-20.666666666666629</v>
      </c>
      <c r="AP131" s="2">
        <v>209.00130999999999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1</v>
      </c>
      <c r="BT131" s="65">
        <v>0</v>
      </c>
      <c r="BU131" s="65">
        <v>0</v>
      </c>
      <c r="BV131" s="65">
        <v>0</v>
      </c>
      <c r="BW131" s="65">
        <v>0</v>
      </c>
      <c r="BX131" s="65">
        <v>1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3</v>
      </c>
      <c r="CH131" s="65">
        <v>2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12</v>
      </c>
      <c r="CT131" s="65">
        <v>14</v>
      </c>
      <c r="CU131" s="65">
        <v>17</v>
      </c>
      <c r="CV131" s="65">
        <v>10</v>
      </c>
      <c r="CW131" s="65">
        <v>10</v>
      </c>
      <c r="CX131" s="65">
        <v>16</v>
      </c>
      <c r="CY131" s="65">
        <v>8</v>
      </c>
      <c r="CZ131" s="65">
        <v>9</v>
      </c>
      <c r="DA131" s="65">
        <v>16</v>
      </c>
      <c r="DB131" s="65">
        <v>16</v>
      </c>
      <c r="DC131" s="65">
        <v>10</v>
      </c>
      <c r="DD131" s="65">
        <v>11</v>
      </c>
      <c r="DE131" s="65">
        <v>15</v>
      </c>
      <c r="DF131" s="65">
        <v>12</v>
      </c>
      <c r="DG131" s="65">
        <v>9</v>
      </c>
      <c r="DH131" s="65">
        <v>6</v>
      </c>
      <c r="DI131" s="65">
        <v>7</v>
      </c>
      <c r="DJ131" s="65">
        <v>11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382" t="s">
        <v>379</v>
      </c>
      <c r="DU131" s="382" t="s">
        <v>363</v>
      </c>
      <c r="DV131" s="382">
        <v>41</v>
      </c>
      <c r="DW131" s="2" t="s">
        <v>1</v>
      </c>
      <c r="DX131" s="2">
        <v>42</v>
      </c>
      <c r="DY131" s="382">
        <v>4</v>
      </c>
      <c r="DZ131" s="382">
        <v>5</v>
      </c>
      <c r="EA131" s="382">
        <v>6</v>
      </c>
      <c r="EB131" s="382">
        <v>4</v>
      </c>
      <c r="EC131" s="382">
        <v>3</v>
      </c>
      <c r="ED131" s="382">
        <v>5</v>
      </c>
      <c r="EE131" s="382">
        <v>3</v>
      </c>
      <c r="EF131" s="382">
        <v>3</v>
      </c>
      <c r="EG131" s="382">
        <v>5</v>
      </c>
      <c r="EH131" s="382">
        <v>5</v>
      </c>
      <c r="EI131" s="382">
        <v>3</v>
      </c>
      <c r="EJ131" s="382">
        <v>3</v>
      </c>
      <c r="EK131" s="382">
        <v>5</v>
      </c>
      <c r="EL131" s="382">
        <v>4</v>
      </c>
      <c r="EM131" s="382">
        <v>3</v>
      </c>
      <c r="EN131" s="382">
        <v>2</v>
      </c>
      <c r="EO131" s="382">
        <v>2</v>
      </c>
      <c r="EP131" s="382">
        <v>5</v>
      </c>
      <c r="EQ131" s="382">
        <v>4</v>
      </c>
      <c r="ER131" s="382">
        <v>6</v>
      </c>
      <c r="ES131" s="382">
        <v>5</v>
      </c>
      <c r="ET131" s="382">
        <v>3</v>
      </c>
      <c r="EU131" s="382">
        <v>3</v>
      </c>
      <c r="EV131" s="382">
        <v>6</v>
      </c>
      <c r="EW131" s="382">
        <v>3</v>
      </c>
      <c r="EX131" s="382">
        <v>3</v>
      </c>
      <c r="EY131" s="382">
        <v>5</v>
      </c>
      <c r="EZ131" s="382">
        <v>6</v>
      </c>
      <c r="FA131" s="382">
        <v>4</v>
      </c>
      <c r="FB131" s="382">
        <v>4</v>
      </c>
      <c r="FC131" s="382">
        <v>5</v>
      </c>
      <c r="FD131" s="382">
        <v>4</v>
      </c>
      <c r="FE131" s="382">
        <v>3</v>
      </c>
      <c r="FF131" s="382">
        <v>2</v>
      </c>
      <c r="FG131" s="382">
        <v>2</v>
      </c>
      <c r="FH131" s="382">
        <v>3</v>
      </c>
      <c r="FI131" s="382">
        <v>4</v>
      </c>
      <c r="FJ131" s="382">
        <v>3</v>
      </c>
      <c r="FK131" s="382">
        <v>6</v>
      </c>
      <c r="FL131" s="382">
        <v>3</v>
      </c>
      <c r="FM131" s="382">
        <v>4</v>
      </c>
      <c r="FN131" s="382">
        <v>5</v>
      </c>
      <c r="FO131" s="382">
        <v>2</v>
      </c>
      <c r="FP131" s="382">
        <v>3</v>
      </c>
      <c r="FQ131" s="382">
        <v>6</v>
      </c>
      <c r="FR131" s="382">
        <v>5</v>
      </c>
      <c r="FS131" s="382">
        <v>3</v>
      </c>
      <c r="FT131" s="382">
        <v>4</v>
      </c>
      <c r="FU131" s="382">
        <v>5</v>
      </c>
      <c r="FV131" s="382">
        <v>4</v>
      </c>
      <c r="FW131" s="382">
        <v>3</v>
      </c>
      <c r="FX131" s="382">
        <v>2</v>
      </c>
      <c r="FY131" s="382">
        <v>3</v>
      </c>
      <c r="FZ131" s="382">
        <v>3</v>
      </c>
      <c r="GA131" s="2"/>
      <c r="GB131" s="2"/>
      <c r="GC131" s="2"/>
      <c r="GD131" s="2"/>
      <c r="GE131" s="2"/>
      <c r="GF131" s="2"/>
      <c r="GG131" s="2"/>
      <c r="GH131" s="2"/>
      <c r="GI131" s="2"/>
      <c r="GJ131" s="382"/>
      <c r="GK131" s="382"/>
      <c r="GL131" s="382"/>
      <c r="GM131" s="2"/>
      <c r="GN131" s="2"/>
      <c r="GO131" s="2"/>
      <c r="GP131" s="2"/>
      <c r="GQ131" s="2"/>
      <c r="GR131" s="2"/>
    </row>
    <row r="132" spans="1:200" x14ac:dyDescent="0.35">
      <c r="A132" s="2" t="s">
        <v>729</v>
      </c>
      <c r="B132" s="2" t="s">
        <v>313</v>
      </c>
      <c r="C132" s="2" t="s">
        <v>728</v>
      </c>
      <c r="D132" s="2">
        <v>6</v>
      </c>
      <c r="E132" s="2">
        <v>0</v>
      </c>
      <c r="F132" s="2">
        <v>22</v>
      </c>
      <c r="G132" s="2">
        <v>4</v>
      </c>
      <c r="H132" s="2">
        <v>6</v>
      </c>
      <c r="I132" s="2">
        <v>26</v>
      </c>
      <c r="J132" s="2">
        <v>72</v>
      </c>
      <c r="K132" s="2">
        <v>68</v>
      </c>
      <c r="L132" s="2">
        <v>69</v>
      </c>
      <c r="M132" s="2">
        <v>0</v>
      </c>
      <c r="N132" s="2">
        <v>0</v>
      </c>
      <c r="O132" s="2">
        <v>140</v>
      </c>
      <c r="P132" s="2">
        <v>209</v>
      </c>
      <c r="Q132" s="2">
        <v>209</v>
      </c>
      <c r="R132" s="2">
        <v>209</v>
      </c>
      <c r="S132" s="2">
        <v>72</v>
      </c>
      <c r="T132" s="2">
        <v>0.22222222222222232</v>
      </c>
      <c r="U132" s="2">
        <v>68</v>
      </c>
      <c r="V132" s="2">
        <v>-5.5555555555555802E-2</v>
      </c>
      <c r="W132" s="2">
        <v>0</v>
      </c>
      <c r="X132" s="2" t="e">
        <v>#DIV/0!</v>
      </c>
      <c r="Y132" s="2">
        <v>1</v>
      </c>
      <c r="Z132" s="2">
        <v>10</v>
      </c>
      <c r="AA132" s="2">
        <v>4</v>
      </c>
      <c r="AB132" s="2">
        <v>9</v>
      </c>
      <c r="AC132" s="2">
        <v>1</v>
      </c>
      <c r="AD132" s="2">
        <v>7</v>
      </c>
      <c r="AG132" s="2">
        <v>54</v>
      </c>
      <c r="AH132" s="2">
        <v>47</v>
      </c>
      <c r="AI132" s="2">
        <v>42</v>
      </c>
      <c r="AJ132" s="2">
        <v>42</v>
      </c>
      <c r="AK132" s="2">
        <v>42</v>
      </c>
      <c r="AL132" s="2">
        <v>43</v>
      </c>
      <c r="AM132" s="382">
        <v>894.66666666666663</v>
      </c>
      <c r="AN132" s="2">
        <v>916</v>
      </c>
      <c r="AO132" s="2">
        <v>-21.333333333333371</v>
      </c>
      <c r="AP132" s="2">
        <v>209.00131999999999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1</v>
      </c>
      <c r="BY132" s="65">
        <v>1</v>
      </c>
      <c r="BZ132" s="65">
        <v>0</v>
      </c>
      <c r="CA132" s="65">
        <v>0</v>
      </c>
      <c r="CB132" s="65">
        <v>1</v>
      </c>
      <c r="CC132" s="65">
        <v>0</v>
      </c>
      <c r="CD132" s="65">
        <v>1</v>
      </c>
      <c r="CE132" s="65">
        <v>0</v>
      </c>
      <c r="CF132" s="65">
        <v>0</v>
      </c>
      <c r="CG132" s="65">
        <v>1</v>
      </c>
      <c r="CH132" s="65">
        <v>1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10</v>
      </c>
      <c r="CT132" s="65">
        <v>17</v>
      </c>
      <c r="CU132" s="65">
        <v>14</v>
      </c>
      <c r="CV132" s="65">
        <v>10</v>
      </c>
      <c r="CW132" s="65">
        <v>11</v>
      </c>
      <c r="CX132" s="65">
        <v>13</v>
      </c>
      <c r="CY132" s="65">
        <v>9</v>
      </c>
      <c r="CZ132" s="65">
        <v>8</v>
      </c>
      <c r="DA132" s="65">
        <v>16</v>
      </c>
      <c r="DB132" s="65">
        <v>14</v>
      </c>
      <c r="DC132" s="65">
        <v>8</v>
      </c>
      <c r="DD132" s="65">
        <v>11</v>
      </c>
      <c r="DE132" s="65">
        <v>13</v>
      </c>
      <c r="DF132" s="65">
        <v>15</v>
      </c>
      <c r="DG132" s="65">
        <v>12</v>
      </c>
      <c r="DH132" s="65">
        <v>10</v>
      </c>
      <c r="DI132" s="65">
        <v>9</v>
      </c>
      <c r="DJ132" s="65">
        <v>9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382" t="s">
        <v>380</v>
      </c>
      <c r="DU132" s="382" t="s">
        <v>332</v>
      </c>
      <c r="DV132" s="382">
        <v>41</v>
      </c>
      <c r="DW132" s="2" t="s">
        <v>1</v>
      </c>
      <c r="DX132" s="2">
        <v>42</v>
      </c>
      <c r="DY132" s="382">
        <v>3</v>
      </c>
      <c r="DZ132" s="382">
        <v>5</v>
      </c>
      <c r="EA132" s="382">
        <v>5</v>
      </c>
      <c r="EB132" s="382">
        <v>3</v>
      </c>
      <c r="EC132" s="382">
        <v>4</v>
      </c>
      <c r="ED132" s="382">
        <v>5</v>
      </c>
      <c r="EE132" s="382">
        <v>4</v>
      </c>
      <c r="EF132" s="382">
        <v>3</v>
      </c>
      <c r="EG132" s="382">
        <v>7</v>
      </c>
      <c r="EH132" s="382">
        <v>4</v>
      </c>
      <c r="EI132" s="382">
        <v>3</v>
      </c>
      <c r="EJ132" s="382">
        <v>3</v>
      </c>
      <c r="EK132" s="382">
        <v>5</v>
      </c>
      <c r="EL132" s="382">
        <v>5</v>
      </c>
      <c r="EM132" s="382">
        <v>4</v>
      </c>
      <c r="EN132" s="382">
        <v>2</v>
      </c>
      <c r="EO132" s="382">
        <v>4</v>
      </c>
      <c r="EP132" s="382">
        <v>3</v>
      </c>
      <c r="EQ132" s="382">
        <v>4</v>
      </c>
      <c r="ER132" s="382">
        <v>5</v>
      </c>
      <c r="ES132" s="382">
        <v>5</v>
      </c>
      <c r="ET132" s="382">
        <v>4</v>
      </c>
      <c r="EU132" s="382">
        <v>3</v>
      </c>
      <c r="EV132" s="382">
        <v>4</v>
      </c>
      <c r="EW132" s="382">
        <v>2</v>
      </c>
      <c r="EX132" s="382">
        <v>2</v>
      </c>
      <c r="EY132" s="382">
        <v>4</v>
      </c>
      <c r="EZ132" s="382">
        <v>5</v>
      </c>
      <c r="FA132" s="382">
        <v>3</v>
      </c>
      <c r="FB132" s="382">
        <v>4</v>
      </c>
      <c r="FC132" s="382">
        <v>3</v>
      </c>
      <c r="FD132" s="382">
        <v>6</v>
      </c>
      <c r="FE132" s="382">
        <v>5</v>
      </c>
      <c r="FF132" s="382">
        <v>4</v>
      </c>
      <c r="FG132" s="382">
        <v>2</v>
      </c>
      <c r="FH132" s="382">
        <v>3</v>
      </c>
      <c r="FI132" s="382">
        <v>3</v>
      </c>
      <c r="FJ132" s="382">
        <v>7</v>
      </c>
      <c r="FK132" s="382">
        <v>4</v>
      </c>
      <c r="FL132" s="382">
        <v>3</v>
      </c>
      <c r="FM132" s="382">
        <v>4</v>
      </c>
      <c r="FN132" s="382">
        <v>4</v>
      </c>
      <c r="FO132" s="382">
        <v>3</v>
      </c>
      <c r="FP132" s="382">
        <v>3</v>
      </c>
      <c r="FQ132" s="382">
        <v>5</v>
      </c>
      <c r="FR132" s="382">
        <v>5</v>
      </c>
      <c r="FS132" s="382">
        <v>2</v>
      </c>
      <c r="FT132" s="382">
        <v>4</v>
      </c>
      <c r="FU132" s="382">
        <v>5</v>
      </c>
      <c r="FV132" s="382">
        <v>4</v>
      </c>
      <c r="FW132" s="382">
        <v>3</v>
      </c>
      <c r="FX132" s="382">
        <v>4</v>
      </c>
      <c r="FY132" s="382">
        <v>3</v>
      </c>
      <c r="FZ132" s="382">
        <v>3</v>
      </c>
      <c r="GA132" s="2"/>
      <c r="GB132" s="2"/>
      <c r="GC132" s="2"/>
      <c r="GD132" s="2"/>
      <c r="GE132" s="2"/>
      <c r="GF132" s="2"/>
      <c r="GG132" s="2"/>
      <c r="GH132" s="2"/>
      <c r="GI132" s="2"/>
      <c r="GJ132" s="382"/>
      <c r="GK132" s="382"/>
      <c r="GL132" s="382"/>
      <c r="GM132" s="2"/>
      <c r="GN132" s="2"/>
      <c r="GO132" s="2"/>
      <c r="GP132" s="2"/>
      <c r="GQ132" s="2"/>
      <c r="GR132" s="2"/>
    </row>
    <row r="133" spans="1:200" x14ac:dyDescent="0.35">
      <c r="A133" s="2" t="s">
        <v>730</v>
      </c>
      <c r="B133" s="2" t="s">
        <v>343</v>
      </c>
      <c r="C133" s="2" t="s">
        <v>728</v>
      </c>
      <c r="D133" s="2">
        <v>8</v>
      </c>
      <c r="E133" s="2">
        <v>0</v>
      </c>
      <c r="F133" s="2">
        <v>10</v>
      </c>
      <c r="G133" s="2">
        <v>11</v>
      </c>
      <c r="H133" s="2">
        <v>8</v>
      </c>
      <c r="I133" s="2">
        <v>21</v>
      </c>
      <c r="J133" s="2">
        <v>69</v>
      </c>
      <c r="K133" s="2">
        <v>67</v>
      </c>
      <c r="L133" s="2">
        <v>73</v>
      </c>
      <c r="M133" s="2">
        <v>0</v>
      </c>
      <c r="N133" s="2">
        <v>0</v>
      </c>
      <c r="O133" s="2">
        <v>136</v>
      </c>
      <c r="P133" s="2">
        <v>209</v>
      </c>
      <c r="Q133" s="2">
        <v>209</v>
      </c>
      <c r="R133" s="2">
        <v>209</v>
      </c>
      <c r="S133" s="2">
        <v>69</v>
      </c>
      <c r="T133" s="2">
        <v>0.11111111111111116</v>
      </c>
      <c r="U133" s="2">
        <v>67</v>
      </c>
      <c r="V133" s="2">
        <v>-0.33333333333333304</v>
      </c>
      <c r="W133" s="2">
        <v>0</v>
      </c>
      <c r="X133" s="2" t="e">
        <v>#DIV/0!</v>
      </c>
      <c r="Y133" s="2">
        <v>2</v>
      </c>
      <c r="Z133" s="2">
        <v>7</v>
      </c>
      <c r="AA133" s="2">
        <v>2</v>
      </c>
      <c r="AB133" s="2">
        <v>5</v>
      </c>
      <c r="AC133" s="2">
        <v>4</v>
      </c>
      <c r="AD133" s="2">
        <v>9</v>
      </c>
      <c r="AG133" s="2">
        <v>41</v>
      </c>
      <c r="AH133" s="2">
        <v>36</v>
      </c>
      <c r="AI133" s="2">
        <v>42</v>
      </c>
      <c r="AJ133" s="2">
        <v>42</v>
      </c>
      <c r="AK133" s="2">
        <v>42</v>
      </c>
      <c r="AL133" s="2">
        <v>44</v>
      </c>
      <c r="AM133" s="382">
        <v>894.66666666666663</v>
      </c>
      <c r="AN133" s="2">
        <v>915</v>
      </c>
      <c r="AO133" s="2">
        <v>-20.333333333333371</v>
      </c>
      <c r="AP133" s="2">
        <v>209.00133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1</v>
      </c>
      <c r="BW133" s="65">
        <v>1</v>
      </c>
      <c r="BX133" s="65">
        <v>2</v>
      </c>
      <c r="BY133" s="65">
        <v>0</v>
      </c>
      <c r="BZ133" s="65">
        <v>0</v>
      </c>
      <c r="CA133" s="65">
        <v>0</v>
      </c>
      <c r="CB133" s="65">
        <v>1</v>
      </c>
      <c r="CC133" s="65">
        <v>0</v>
      </c>
      <c r="CD133" s="65">
        <v>0</v>
      </c>
      <c r="CE133" s="65">
        <v>0</v>
      </c>
      <c r="CF133" s="65">
        <v>0</v>
      </c>
      <c r="CG133" s="65">
        <v>2</v>
      </c>
      <c r="CH133" s="65">
        <v>1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14</v>
      </c>
      <c r="CT133" s="65">
        <v>15</v>
      </c>
      <c r="CU133" s="65">
        <v>15</v>
      </c>
      <c r="CV133" s="65">
        <v>10</v>
      </c>
      <c r="CW133" s="65">
        <v>8</v>
      </c>
      <c r="CX133" s="65">
        <v>14</v>
      </c>
      <c r="CY133" s="65">
        <v>7</v>
      </c>
      <c r="CZ133" s="65">
        <v>9</v>
      </c>
      <c r="DA133" s="65">
        <v>15</v>
      </c>
      <c r="DB133" s="65">
        <v>15</v>
      </c>
      <c r="DC133" s="65">
        <v>9</v>
      </c>
      <c r="DD133" s="65">
        <v>10</v>
      </c>
      <c r="DE133" s="65">
        <v>18</v>
      </c>
      <c r="DF133" s="65">
        <v>14</v>
      </c>
      <c r="DG133" s="65">
        <v>9</v>
      </c>
      <c r="DH133" s="65">
        <v>7</v>
      </c>
      <c r="DI133" s="65">
        <v>8</v>
      </c>
      <c r="DJ133" s="65">
        <v>12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382" t="s">
        <v>381</v>
      </c>
      <c r="DU133" s="382" t="s">
        <v>332</v>
      </c>
      <c r="DV133" s="382">
        <v>41</v>
      </c>
      <c r="DW133" s="2" t="s">
        <v>1</v>
      </c>
      <c r="DX133" s="2">
        <v>42</v>
      </c>
      <c r="DY133" s="382">
        <v>4</v>
      </c>
      <c r="DZ133" s="382">
        <v>4</v>
      </c>
      <c r="EA133" s="382">
        <v>5</v>
      </c>
      <c r="EB133" s="382">
        <v>3</v>
      </c>
      <c r="EC133" s="382">
        <v>3</v>
      </c>
      <c r="ED133" s="382">
        <v>3</v>
      </c>
      <c r="EE133" s="382">
        <v>3</v>
      </c>
      <c r="EF133" s="382">
        <v>3</v>
      </c>
      <c r="EG133" s="382">
        <v>5</v>
      </c>
      <c r="EH133" s="382">
        <v>6</v>
      </c>
      <c r="EI133" s="382">
        <v>4</v>
      </c>
      <c r="EJ133" s="382">
        <v>3</v>
      </c>
      <c r="EK133" s="382">
        <v>6</v>
      </c>
      <c r="EL133" s="382">
        <v>6</v>
      </c>
      <c r="EM133" s="382">
        <v>3</v>
      </c>
      <c r="EN133" s="382">
        <v>2</v>
      </c>
      <c r="EO133" s="382">
        <v>3</v>
      </c>
      <c r="EP133" s="382">
        <v>3</v>
      </c>
      <c r="EQ133" s="382">
        <v>5</v>
      </c>
      <c r="ER133" s="382">
        <v>4</v>
      </c>
      <c r="ES133" s="382">
        <v>5</v>
      </c>
      <c r="ET133" s="382">
        <v>4</v>
      </c>
      <c r="EU133" s="382">
        <v>2</v>
      </c>
      <c r="EV133" s="382">
        <v>4</v>
      </c>
      <c r="EW133" s="382">
        <v>2</v>
      </c>
      <c r="EX133" s="382">
        <v>3</v>
      </c>
      <c r="EY133" s="382">
        <v>4</v>
      </c>
      <c r="EZ133" s="382">
        <v>4</v>
      </c>
      <c r="FA133" s="382">
        <v>3</v>
      </c>
      <c r="FB133" s="382">
        <v>3</v>
      </c>
      <c r="FC133" s="382">
        <v>6</v>
      </c>
      <c r="FD133" s="382">
        <v>4</v>
      </c>
      <c r="FE133" s="382">
        <v>3</v>
      </c>
      <c r="FF133" s="382">
        <v>3</v>
      </c>
      <c r="FG133" s="382">
        <v>3</v>
      </c>
      <c r="FH133" s="382">
        <v>5</v>
      </c>
      <c r="FI133" s="382">
        <v>5</v>
      </c>
      <c r="FJ133" s="382">
        <v>7</v>
      </c>
      <c r="FK133" s="382">
        <v>5</v>
      </c>
      <c r="FL133" s="382">
        <v>3</v>
      </c>
      <c r="FM133" s="382">
        <v>3</v>
      </c>
      <c r="FN133" s="382">
        <v>7</v>
      </c>
      <c r="FO133" s="382">
        <v>2</v>
      </c>
      <c r="FP133" s="382">
        <v>3</v>
      </c>
      <c r="FQ133" s="382">
        <v>6</v>
      </c>
      <c r="FR133" s="382">
        <v>5</v>
      </c>
      <c r="FS133" s="382">
        <v>2</v>
      </c>
      <c r="FT133" s="382">
        <v>4</v>
      </c>
      <c r="FU133" s="382">
        <v>6</v>
      </c>
      <c r="FV133" s="382">
        <v>4</v>
      </c>
      <c r="FW133" s="382">
        <v>3</v>
      </c>
      <c r="FX133" s="382">
        <v>2</v>
      </c>
      <c r="FY133" s="382">
        <v>2</v>
      </c>
      <c r="FZ133" s="382">
        <v>4</v>
      </c>
      <c r="GA133" s="2"/>
      <c r="GB133" s="2"/>
      <c r="GC133" s="2"/>
      <c r="GD133" s="2"/>
      <c r="GE133" s="2"/>
      <c r="GF133" s="2"/>
      <c r="GG133" s="2"/>
      <c r="GH133" s="2"/>
      <c r="GI133" s="2"/>
      <c r="GJ133" s="382"/>
      <c r="GK133" s="382"/>
      <c r="GL133" s="382"/>
      <c r="GM133" s="2"/>
      <c r="GN133" s="2"/>
      <c r="GO133" s="2"/>
      <c r="GP133" s="2"/>
      <c r="GQ133" s="2"/>
      <c r="GR133" s="2"/>
    </row>
    <row r="134" spans="1:200" x14ac:dyDescent="0.35">
      <c r="A134" s="2" t="s">
        <v>731</v>
      </c>
      <c r="B134" s="2" t="s">
        <v>312</v>
      </c>
      <c r="C134" s="2" t="s">
        <v>728</v>
      </c>
      <c r="D134" s="2">
        <v>9</v>
      </c>
      <c r="E134" s="2">
        <v>0</v>
      </c>
      <c r="F134" s="2">
        <v>17</v>
      </c>
      <c r="G134" s="2">
        <v>8</v>
      </c>
      <c r="H134" s="2">
        <v>9</v>
      </c>
      <c r="I134" s="2">
        <v>25</v>
      </c>
      <c r="J134" s="2">
        <v>64</v>
      </c>
      <c r="K134" s="2">
        <v>68</v>
      </c>
      <c r="L134" s="2">
        <v>77</v>
      </c>
      <c r="M134" s="2">
        <v>0</v>
      </c>
      <c r="N134" s="2">
        <v>0</v>
      </c>
      <c r="O134" s="2">
        <v>132</v>
      </c>
      <c r="P134" s="2">
        <v>209</v>
      </c>
      <c r="Q134" s="2">
        <v>209</v>
      </c>
      <c r="R134" s="2">
        <v>209</v>
      </c>
      <c r="S134" s="2">
        <v>64</v>
      </c>
      <c r="T134" s="2">
        <v>-0.22222222222222232</v>
      </c>
      <c r="U134" s="2">
        <v>68</v>
      </c>
      <c r="V134" s="2">
        <v>-0.5</v>
      </c>
      <c r="W134" s="2">
        <v>0</v>
      </c>
      <c r="X134" s="2" t="e">
        <v>#DIV/0!</v>
      </c>
      <c r="Y134" s="2">
        <v>5</v>
      </c>
      <c r="Z134" s="2">
        <v>7</v>
      </c>
      <c r="AA134" s="2">
        <v>2</v>
      </c>
      <c r="AB134" s="2">
        <v>8</v>
      </c>
      <c r="AC134" s="2">
        <v>2</v>
      </c>
      <c r="AD134" s="2">
        <v>10</v>
      </c>
      <c r="AG134" s="2">
        <v>17</v>
      </c>
      <c r="AH134" s="2">
        <v>24</v>
      </c>
      <c r="AI134" s="2">
        <v>42</v>
      </c>
      <c r="AJ134" s="2">
        <v>42</v>
      </c>
      <c r="AK134" s="2">
        <v>42</v>
      </c>
      <c r="AL134" s="2">
        <v>45</v>
      </c>
      <c r="AM134" s="382">
        <v>895</v>
      </c>
      <c r="AN134" s="2">
        <v>901</v>
      </c>
      <c r="AO134" s="2">
        <v>-6</v>
      </c>
      <c r="AP134" s="2">
        <v>209.00134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1</v>
      </c>
      <c r="BW134" s="65">
        <v>0</v>
      </c>
      <c r="BX134" s="65">
        <v>1</v>
      </c>
      <c r="BY134" s="65">
        <v>1</v>
      </c>
      <c r="BZ134" s="65">
        <v>0</v>
      </c>
      <c r="CA134" s="65">
        <v>1</v>
      </c>
      <c r="CB134" s="65">
        <v>1</v>
      </c>
      <c r="CC134" s="65">
        <v>0</v>
      </c>
      <c r="CD134" s="65">
        <v>0</v>
      </c>
      <c r="CE134" s="65">
        <v>0</v>
      </c>
      <c r="CF134" s="65">
        <v>0</v>
      </c>
      <c r="CG134" s="65">
        <v>2</v>
      </c>
      <c r="CH134" s="65">
        <v>1</v>
      </c>
      <c r="CI134" s="65">
        <v>1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12</v>
      </c>
      <c r="CT134" s="65">
        <v>17</v>
      </c>
      <c r="CU134" s="65">
        <v>16</v>
      </c>
      <c r="CV134" s="65">
        <v>12</v>
      </c>
      <c r="CW134" s="65">
        <v>8</v>
      </c>
      <c r="CX134" s="65">
        <v>15</v>
      </c>
      <c r="CY134" s="65">
        <v>8</v>
      </c>
      <c r="CZ134" s="65">
        <v>8</v>
      </c>
      <c r="DA134" s="65">
        <v>17</v>
      </c>
      <c r="DB134" s="65">
        <v>11</v>
      </c>
      <c r="DC134" s="65">
        <v>11</v>
      </c>
      <c r="DD134" s="65">
        <v>10</v>
      </c>
      <c r="DE134" s="65">
        <v>16</v>
      </c>
      <c r="DF134" s="65">
        <v>13</v>
      </c>
      <c r="DG134" s="65">
        <v>11</v>
      </c>
      <c r="DH134" s="65">
        <v>8</v>
      </c>
      <c r="DI134" s="65">
        <v>8</v>
      </c>
      <c r="DJ134" s="65">
        <v>8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382" t="s">
        <v>341</v>
      </c>
      <c r="DU134" s="382" t="s">
        <v>332</v>
      </c>
      <c r="DV134" s="382">
        <v>41</v>
      </c>
      <c r="DW134" s="382" t="s">
        <v>1</v>
      </c>
      <c r="DX134" s="382">
        <v>42</v>
      </c>
      <c r="DY134" s="382">
        <v>4</v>
      </c>
      <c r="DZ134" s="382">
        <v>5</v>
      </c>
      <c r="EA134" s="382">
        <v>5</v>
      </c>
      <c r="EB134" s="382">
        <v>3</v>
      </c>
      <c r="EC134" s="382">
        <v>2</v>
      </c>
      <c r="ED134" s="382">
        <v>5</v>
      </c>
      <c r="EE134" s="382">
        <v>3</v>
      </c>
      <c r="EF134" s="382">
        <v>3</v>
      </c>
      <c r="EG134" s="382">
        <v>5</v>
      </c>
      <c r="EH134" s="382">
        <v>3</v>
      </c>
      <c r="EI134" s="382">
        <v>2</v>
      </c>
      <c r="EJ134" s="382">
        <v>3</v>
      </c>
      <c r="EK134" s="382">
        <v>6</v>
      </c>
      <c r="EL134" s="382">
        <v>5</v>
      </c>
      <c r="EM134" s="382">
        <v>3</v>
      </c>
      <c r="EN134" s="382">
        <v>2</v>
      </c>
      <c r="EO134" s="382">
        <v>3</v>
      </c>
      <c r="EP134" s="382">
        <v>2</v>
      </c>
      <c r="EQ134" s="382">
        <v>4</v>
      </c>
      <c r="ER134" s="382">
        <v>6</v>
      </c>
      <c r="ES134" s="382">
        <v>5</v>
      </c>
      <c r="ET134" s="382">
        <v>4</v>
      </c>
      <c r="EU134" s="382">
        <v>3</v>
      </c>
      <c r="EV134" s="382">
        <v>5</v>
      </c>
      <c r="EW134" s="382">
        <v>3</v>
      </c>
      <c r="EX134" s="382">
        <v>3</v>
      </c>
      <c r="EY134" s="382">
        <v>4</v>
      </c>
      <c r="EZ134" s="382">
        <v>4</v>
      </c>
      <c r="FA134" s="382">
        <v>4</v>
      </c>
      <c r="FB134" s="382">
        <v>4</v>
      </c>
      <c r="FC134" s="382">
        <v>4</v>
      </c>
      <c r="FD134" s="382">
        <v>4</v>
      </c>
      <c r="FE134" s="382">
        <v>4</v>
      </c>
      <c r="FF134" s="382">
        <v>2</v>
      </c>
      <c r="FG134" s="382">
        <v>2</v>
      </c>
      <c r="FH134" s="382">
        <v>3</v>
      </c>
      <c r="FI134" s="382">
        <v>4</v>
      </c>
      <c r="FJ134" s="382">
        <v>6</v>
      </c>
      <c r="FK134" s="382">
        <v>6</v>
      </c>
      <c r="FL134" s="382">
        <v>5</v>
      </c>
      <c r="FM134" s="382">
        <v>3</v>
      </c>
      <c r="FN134" s="382">
        <v>5</v>
      </c>
      <c r="FO134" s="382">
        <v>2</v>
      </c>
      <c r="FP134" s="382">
        <v>2</v>
      </c>
      <c r="FQ134" s="382">
        <v>8</v>
      </c>
      <c r="FR134" s="382">
        <v>4</v>
      </c>
      <c r="FS134" s="382">
        <v>5</v>
      </c>
      <c r="FT134" s="382">
        <v>3</v>
      </c>
      <c r="FU134" s="382">
        <v>6</v>
      </c>
      <c r="FV134" s="382">
        <v>4</v>
      </c>
      <c r="FW134" s="382">
        <v>4</v>
      </c>
      <c r="FX134" s="382">
        <v>4</v>
      </c>
      <c r="FY134" s="382">
        <v>3</v>
      </c>
      <c r="FZ134" s="382">
        <v>3</v>
      </c>
      <c r="GA134" s="2"/>
      <c r="GB134" s="2"/>
      <c r="GC134" s="2"/>
      <c r="GD134" s="2"/>
      <c r="GE134" s="2"/>
      <c r="GF134" s="2"/>
      <c r="GG134" s="2"/>
      <c r="GH134" s="2"/>
      <c r="GI134" s="2"/>
      <c r="GJ134" s="382"/>
      <c r="GK134" s="382"/>
      <c r="GL134" s="382"/>
      <c r="GM134" s="2"/>
      <c r="GN134" s="2"/>
      <c r="GO134" s="2"/>
      <c r="GP134" s="2"/>
      <c r="GQ134" s="2"/>
      <c r="GR134" s="2"/>
    </row>
    <row r="135" spans="1:200" x14ac:dyDescent="0.35">
      <c r="A135" s="2" t="s">
        <v>732</v>
      </c>
      <c r="B135" s="2" t="s">
        <v>396</v>
      </c>
      <c r="C135" s="2" t="s">
        <v>732</v>
      </c>
      <c r="D135" s="2">
        <v>7</v>
      </c>
      <c r="E135" s="2">
        <v>0</v>
      </c>
      <c r="F135" s="2">
        <v>18</v>
      </c>
      <c r="G135" s="2">
        <v>7</v>
      </c>
      <c r="H135" s="2">
        <v>7</v>
      </c>
      <c r="I135" s="2">
        <v>25</v>
      </c>
      <c r="J135" s="2">
        <v>65</v>
      </c>
      <c r="K135" s="2">
        <v>72</v>
      </c>
      <c r="L135" s="2">
        <v>73</v>
      </c>
      <c r="M135" s="2">
        <v>0</v>
      </c>
      <c r="N135" s="2">
        <v>0</v>
      </c>
      <c r="O135" s="2">
        <v>137</v>
      </c>
      <c r="P135" s="2">
        <v>210</v>
      </c>
      <c r="Q135" s="2">
        <v>210</v>
      </c>
      <c r="R135" s="2">
        <v>210</v>
      </c>
      <c r="S135" s="2">
        <v>65</v>
      </c>
      <c r="T135" s="2">
        <v>-0.38888888888888884</v>
      </c>
      <c r="U135" s="2">
        <v>72</v>
      </c>
      <c r="V135" s="2">
        <v>-5.5555555555555358E-2</v>
      </c>
      <c r="W135" s="2">
        <v>0</v>
      </c>
      <c r="X135" s="2" t="e">
        <v>#DIV/0!</v>
      </c>
      <c r="Y135" s="2">
        <v>4</v>
      </c>
      <c r="Z135" s="2">
        <v>7</v>
      </c>
      <c r="AA135" s="2">
        <v>1</v>
      </c>
      <c r="AB135" s="2">
        <v>8</v>
      </c>
      <c r="AC135" s="2">
        <v>2</v>
      </c>
      <c r="AD135" s="2">
        <v>10</v>
      </c>
      <c r="AG135" s="2">
        <v>19</v>
      </c>
      <c r="AH135" s="2">
        <v>39</v>
      </c>
      <c r="AI135" s="2">
        <v>46</v>
      </c>
      <c r="AJ135" s="2">
        <v>46</v>
      </c>
      <c r="AK135" s="2">
        <v>46</v>
      </c>
      <c r="AL135" s="2">
        <v>46</v>
      </c>
      <c r="AM135" s="382">
        <v>891.66666666666663</v>
      </c>
      <c r="AN135" s="2">
        <v>873</v>
      </c>
      <c r="AO135" s="2">
        <v>18.666666666666629</v>
      </c>
      <c r="AP135" s="2">
        <v>210.00135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1</v>
      </c>
      <c r="BY135" s="65">
        <v>1</v>
      </c>
      <c r="BZ135" s="65">
        <v>0</v>
      </c>
      <c r="CA135" s="65">
        <v>0</v>
      </c>
      <c r="CB135" s="65">
        <v>1</v>
      </c>
      <c r="CC135" s="65">
        <v>0</v>
      </c>
      <c r="CD135" s="65">
        <v>0</v>
      </c>
      <c r="CE135" s="65">
        <v>1</v>
      </c>
      <c r="CF135" s="65">
        <v>0</v>
      </c>
      <c r="CG135" s="65">
        <v>1</v>
      </c>
      <c r="CH135" s="65">
        <v>2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12</v>
      </c>
      <c r="CT135" s="65">
        <v>15</v>
      </c>
      <c r="CU135" s="65">
        <v>15</v>
      </c>
      <c r="CV135" s="65">
        <v>12</v>
      </c>
      <c r="CW135" s="65">
        <v>9</v>
      </c>
      <c r="CX135" s="65">
        <v>16</v>
      </c>
      <c r="CY135" s="65">
        <v>8</v>
      </c>
      <c r="CZ135" s="65">
        <v>9</v>
      </c>
      <c r="DA135" s="65">
        <v>15</v>
      </c>
      <c r="DB135" s="65">
        <v>18</v>
      </c>
      <c r="DC135" s="65">
        <v>9</v>
      </c>
      <c r="DD135" s="65">
        <v>11</v>
      </c>
      <c r="DE135" s="65">
        <v>14</v>
      </c>
      <c r="DF135" s="65">
        <v>12</v>
      </c>
      <c r="DG135" s="65">
        <v>9</v>
      </c>
      <c r="DH135" s="65">
        <v>10</v>
      </c>
      <c r="DI135" s="65">
        <v>7</v>
      </c>
      <c r="DJ135" s="65">
        <v>9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382" t="s">
        <v>6</v>
      </c>
      <c r="DU135" s="382" t="s">
        <v>363</v>
      </c>
      <c r="DV135" s="382">
        <v>45</v>
      </c>
      <c r="DW135" s="382" t="s">
        <v>1</v>
      </c>
      <c r="DX135" s="382">
        <v>46</v>
      </c>
      <c r="DY135" s="382">
        <v>4</v>
      </c>
      <c r="DZ135" s="382">
        <v>4</v>
      </c>
      <c r="EA135" s="382">
        <v>5</v>
      </c>
      <c r="EB135" s="382">
        <v>3</v>
      </c>
      <c r="EC135" s="382">
        <v>3</v>
      </c>
      <c r="ED135" s="382">
        <v>5</v>
      </c>
      <c r="EE135" s="382">
        <v>2</v>
      </c>
      <c r="EF135" s="382">
        <v>4</v>
      </c>
      <c r="EG135" s="382">
        <v>5</v>
      </c>
      <c r="EH135" s="382">
        <v>6</v>
      </c>
      <c r="EI135" s="382">
        <v>2</v>
      </c>
      <c r="EJ135" s="382">
        <v>3</v>
      </c>
      <c r="EK135" s="382">
        <v>4</v>
      </c>
      <c r="EL135" s="382">
        <v>3</v>
      </c>
      <c r="EM135" s="382">
        <v>3</v>
      </c>
      <c r="EN135" s="382">
        <v>4</v>
      </c>
      <c r="EO135" s="382">
        <v>2</v>
      </c>
      <c r="EP135" s="382">
        <v>3</v>
      </c>
      <c r="EQ135" s="382">
        <v>4</v>
      </c>
      <c r="ER135" s="382">
        <v>6</v>
      </c>
      <c r="ES135" s="382">
        <v>5</v>
      </c>
      <c r="ET135" s="382">
        <v>5</v>
      </c>
      <c r="EU135" s="382">
        <v>3</v>
      </c>
      <c r="EV135" s="382">
        <v>6</v>
      </c>
      <c r="EW135" s="382">
        <v>3</v>
      </c>
      <c r="EX135" s="382">
        <v>3</v>
      </c>
      <c r="EY135" s="382">
        <v>6</v>
      </c>
      <c r="EZ135" s="382">
        <v>4</v>
      </c>
      <c r="FA135" s="382">
        <v>4</v>
      </c>
      <c r="FB135" s="382">
        <v>3</v>
      </c>
      <c r="FC135" s="382">
        <v>5</v>
      </c>
      <c r="FD135" s="382">
        <v>4</v>
      </c>
      <c r="FE135" s="382">
        <v>3</v>
      </c>
      <c r="FF135" s="382">
        <v>2</v>
      </c>
      <c r="FG135" s="382">
        <v>3</v>
      </c>
      <c r="FH135" s="382">
        <v>3</v>
      </c>
      <c r="FI135" s="382">
        <v>4</v>
      </c>
      <c r="FJ135" s="382">
        <v>5</v>
      </c>
      <c r="FK135" s="382">
        <v>5</v>
      </c>
      <c r="FL135" s="382">
        <v>4</v>
      </c>
      <c r="FM135" s="382">
        <v>3</v>
      </c>
      <c r="FN135" s="382">
        <v>5</v>
      </c>
      <c r="FO135" s="382">
        <v>3</v>
      </c>
      <c r="FP135" s="382">
        <v>2</v>
      </c>
      <c r="FQ135" s="382">
        <v>4</v>
      </c>
      <c r="FR135" s="382">
        <v>8</v>
      </c>
      <c r="FS135" s="382">
        <v>3</v>
      </c>
      <c r="FT135" s="382">
        <v>5</v>
      </c>
      <c r="FU135" s="382">
        <v>5</v>
      </c>
      <c r="FV135" s="382">
        <v>5</v>
      </c>
      <c r="FW135" s="382">
        <v>3</v>
      </c>
      <c r="FX135" s="382">
        <v>4</v>
      </c>
      <c r="FY135" s="382">
        <v>2</v>
      </c>
      <c r="FZ135" s="382">
        <v>3</v>
      </c>
      <c r="GA135" s="2"/>
      <c r="GB135" s="2"/>
      <c r="GC135" s="2"/>
      <c r="GD135" s="2"/>
      <c r="GE135" s="2"/>
      <c r="GF135" s="2"/>
      <c r="GG135" s="2"/>
      <c r="GH135" s="2"/>
      <c r="GI135" s="2"/>
      <c r="GJ135" s="382"/>
      <c r="GK135" s="382"/>
      <c r="GL135" s="382"/>
      <c r="GM135" s="2"/>
      <c r="GN135" s="2"/>
      <c r="GO135" s="2"/>
      <c r="GP135" s="2"/>
      <c r="GQ135" s="2"/>
      <c r="GR135" s="2"/>
    </row>
    <row r="136" spans="1:200" x14ac:dyDescent="0.35">
      <c r="A136" s="2" t="s">
        <v>733</v>
      </c>
      <c r="B136" s="2" t="s">
        <v>317</v>
      </c>
      <c r="C136" s="2" t="s">
        <v>725</v>
      </c>
      <c r="D136" s="2">
        <v>4</v>
      </c>
      <c r="E136" s="2">
        <v>0</v>
      </c>
      <c r="F136" s="2">
        <v>21</v>
      </c>
      <c r="G136" s="2">
        <v>4</v>
      </c>
      <c r="H136" s="2">
        <v>4</v>
      </c>
      <c r="I136" s="2">
        <v>25</v>
      </c>
      <c r="J136" s="2">
        <v>68</v>
      </c>
      <c r="K136" s="2">
        <v>70</v>
      </c>
      <c r="L136" s="2">
        <v>70</v>
      </c>
      <c r="M136" s="2">
        <v>0</v>
      </c>
      <c r="N136" s="2">
        <v>0</v>
      </c>
      <c r="O136" s="2">
        <v>138</v>
      </c>
      <c r="P136" s="2">
        <v>208</v>
      </c>
      <c r="Q136" s="2">
        <v>208</v>
      </c>
      <c r="R136" s="2">
        <v>208</v>
      </c>
      <c r="S136" s="2">
        <v>68</v>
      </c>
      <c r="T136" s="2">
        <v>-0.11111111111111116</v>
      </c>
      <c r="U136" s="2">
        <v>70</v>
      </c>
      <c r="V136" s="2">
        <v>0</v>
      </c>
      <c r="W136" s="2">
        <v>0</v>
      </c>
      <c r="X136" s="2" t="e">
        <v>#DIV/0!</v>
      </c>
      <c r="Y136" s="2">
        <v>2</v>
      </c>
      <c r="Z136" s="2">
        <v>8</v>
      </c>
      <c r="AA136" s="2">
        <v>1</v>
      </c>
      <c r="AB136" s="2">
        <v>9</v>
      </c>
      <c r="AC136" s="2">
        <v>1</v>
      </c>
      <c r="AD136" s="2">
        <v>8</v>
      </c>
      <c r="AG136" s="2">
        <v>35</v>
      </c>
      <c r="AH136" s="2">
        <v>45</v>
      </c>
      <c r="AI136" s="2">
        <v>38</v>
      </c>
      <c r="AJ136" s="2">
        <v>38</v>
      </c>
      <c r="AK136" s="2">
        <v>38</v>
      </c>
      <c r="AL136" s="2">
        <v>41</v>
      </c>
      <c r="AM136" s="382">
        <v>891.66666666666663</v>
      </c>
      <c r="AN136" s="2">
        <v>881</v>
      </c>
      <c r="AO136" s="2">
        <v>10.666666666666629</v>
      </c>
      <c r="AP136" s="2">
        <v>208.00136000000001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2</v>
      </c>
      <c r="BY136" s="65">
        <v>0</v>
      </c>
      <c r="BZ136" s="65">
        <v>0</v>
      </c>
      <c r="CA136" s="65">
        <v>0</v>
      </c>
      <c r="CB136" s="65">
        <v>1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1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13</v>
      </c>
      <c r="CT136" s="65">
        <v>13</v>
      </c>
      <c r="CU136" s="65">
        <v>16</v>
      </c>
      <c r="CV136" s="65">
        <v>9</v>
      </c>
      <c r="CW136" s="65">
        <v>11</v>
      </c>
      <c r="CX136" s="65">
        <v>13</v>
      </c>
      <c r="CY136" s="65">
        <v>7</v>
      </c>
      <c r="CZ136" s="65">
        <v>11</v>
      </c>
      <c r="DA136" s="65">
        <v>15</v>
      </c>
      <c r="DB136" s="65">
        <v>14</v>
      </c>
      <c r="DC136" s="65">
        <v>9</v>
      </c>
      <c r="DD136" s="65">
        <v>10</v>
      </c>
      <c r="DE136" s="65">
        <v>13</v>
      </c>
      <c r="DF136" s="65">
        <v>15</v>
      </c>
      <c r="DG136" s="65">
        <v>11</v>
      </c>
      <c r="DH136" s="65">
        <v>11</v>
      </c>
      <c r="DI136" s="65">
        <v>8</v>
      </c>
      <c r="DJ136" s="65">
        <v>9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382" t="s">
        <v>344</v>
      </c>
      <c r="DU136" s="382" t="s">
        <v>332</v>
      </c>
      <c r="DV136" s="382">
        <v>45</v>
      </c>
      <c r="DW136" s="382" t="s">
        <v>1</v>
      </c>
      <c r="DX136" s="382">
        <v>38</v>
      </c>
      <c r="DY136" s="382">
        <v>4</v>
      </c>
      <c r="DZ136" s="382">
        <v>4</v>
      </c>
      <c r="EA136" s="382">
        <v>5</v>
      </c>
      <c r="EB136" s="382">
        <v>3</v>
      </c>
      <c r="EC136" s="382">
        <v>4</v>
      </c>
      <c r="ED136" s="382">
        <v>4</v>
      </c>
      <c r="EE136" s="382">
        <v>2</v>
      </c>
      <c r="EF136" s="382">
        <v>4</v>
      </c>
      <c r="EG136" s="382">
        <v>6</v>
      </c>
      <c r="EH136" s="382">
        <v>4</v>
      </c>
      <c r="EI136" s="382">
        <v>4</v>
      </c>
      <c r="EJ136" s="382">
        <v>3</v>
      </c>
      <c r="EK136" s="382">
        <v>4</v>
      </c>
      <c r="EL136" s="382">
        <v>5</v>
      </c>
      <c r="EM136" s="382">
        <v>4</v>
      </c>
      <c r="EN136" s="382">
        <v>3</v>
      </c>
      <c r="EO136" s="382">
        <v>2</v>
      </c>
      <c r="EP136" s="382">
        <v>3</v>
      </c>
      <c r="EQ136" s="382">
        <v>5</v>
      </c>
      <c r="ER136" s="382">
        <v>5</v>
      </c>
      <c r="ES136" s="382">
        <v>5</v>
      </c>
      <c r="ET136" s="382">
        <v>3</v>
      </c>
      <c r="EU136" s="382">
        <v>3</v>
      </c>
      <c r="EV136" s="382">
        <v>5</v>
      </c>
      <c r="EW136" s="382">
        <v>2</v>
      </c>
      <c r="EX136" s="382">
        <v>4</v>
      </c>
      <c r="EY136" s="382">
        <v>4</v>
      </c>
      <c r="EZ136" s="382">
        <v>5</v>
      </c>
      <c r="FA136" s="382">
        <v>3</v>
      </c>
      <c r="FB136" s="382">
        <v>4</v>
      </c>
      <c r="FC136" s="382">
        <v>4</v>
      </c>
      <c r="FD136" s="382">
        <v>4</v>
      </c>
      <c r="FE136" s="382">
        <v>4</v>
      </c>
      <c r="FF136" s="382">
        <v>4</v>
      </c>
      <c r="FG136" s="382">
        <v>3</v>
      </c>
      <c r="FH136" s="382">
        <v>3</v>
      </c>
      <c r="FI136" s="382">
        <v>4</v>
      </c>
      <c r="FJ136" s="382">
        <v>4</v>
      </c>
      <c r="FK136" s="382">
        <v>6</v>
      </c>
      <c r="FL136" s="382">
        <v>3</v>
      </c>
      <c r="FM136" s="382">
        <v>4</v>
      </c>
      <c r="FN136" s="382">
        <v>4</v>
      </c>
      <c r="FO136" s="382">
        <v>3</v>
      </c>
      <c r="FP136" s="382">
        <v>3</v>
      </c>
      <c r="FQ136" s="382">
        <v>5</v>
      </c>
      <c r="FR136" s="382">
        <v>5</v>
      </c>
      <c r="FS136" s="382">
        <v>2</v>
      </c>
      <c r="FT136" s="382">
        <v>3</v>
      </c>
      <c r="FU136" s="382">
        <v>5</v>
      </c>
      <c r="FV136" s="382">
        <v>6</v>
      </c>
      <c r="FW136" s="382">
        <v>3</v>
      </c>
      <c r="FX136" s="382">
        <v>4</v>
      </c>
      <c r="FY136" s="382">
        <v>3</v>
      </c>
      <c r="FZ136" s="382">
        <v>3</v>
      </c>
      <c r="GA136" s="2"/>
      <c r="GB136" s="2"/>
      <c r="GC136" s="2"/>
      <c r="GD136" s="2"/>
      <c r="GE136" s="2"/>
      <c r="GF136" s="2"/>
      <c r="GG136" s="2"/>
      <c r="GH136" s="2"/>
      <c r="GI136" s="2"/>
      <c r="GJ136" s="382"/>
      <c r="GK136" s="382"/>
      <c r="GL136" s="382"/>
      <c r="GM136" s="2"/>
      <c r="GN136" s="2"/>
      <c r="GO136" s="2"/>
      <c r="GP136" s="2"/>
      <c r="GQ136" s="2"/>
      <c r="GR136" s="2"/>
    </row>
    <row r="137" spans="1:200" x14ac:dyDescent="0.35">
      <c r="A137" s="2" t="s">
        <v>734</v>
      </c>
      <c r="B137" s="2" t="s">
        <v>372</v>
      </c>
      <c r="C137" s="2" t="s">
        <v>734</v>
      </c>
      <c r="D137" s="2">
        <v>9</v>
      </c>
      <c r="E137" s="2">
        <v>0</v>
      </c>
      <c r="F137" s="2">
        <v>16</v>
      </c>
      <c r="G137" s="2">
        <v>9</v>
      </c>
      <c r="H137" s="2">
        <v>9</v>
      </c>
      <c r="I137" s="2">
        <v>25</v>
      </c>
      <c r="J137" s="2">
        <v>68</v>
      </c>
      <c r="K137" s="2">
        <v>75</v>
      </c>
      <c r="L137" s="2">
        <v>68</v>
      </c>
      <c r="M137" s="2">
        <v>0</v>
      </c>
      <c r="N137" s="2">
        <v>0</v>
      </c>
      <c r="O137" s="2">
        <v>143</v>
      </c>
      <c r="P137" s="2">
        <v>211</v>
      </c>
      <c r="Q137" s="2">
        <v>211</v>
      </c>
      <c r="R137" s="2">
        <v>211</v>
      </c>
      <c r="S137" s="2">
        <v>68</v>
      </c>
      <c r="T137" s="2">
        <v>-0.38888888888888928</v>
      </c>
      <c r="U137" s="2">
        <v>75</v>
      </c>
      <c r="V137" s="2">
        <v>0.38888888888888928</v>
      </c>
      <c r="W137" s="2">
        <v>0</v>
      </c>
      <c r="X137" s="2" t="e">
        <v>#DIV/0!</v>
      </c>
      <c r="Y137" s="2">
        <v>4</v>
      </c>
      <c r="Z137" s="2">
        <v>7</v>
      </c>
      <c r="AA137" s="2">
        <v>1</v>
      </c>
      <c r="AB137" s="2">
        <v>10</v>
      </c>
      <c r="AC137" s="2">
        <v>4</v>
      </c>
      <c r="AD137" s="2">
        <v>8</v>
      </c>
      <c r="AG137" s="2">
        <v>35</v>
      </c>
      <c r="AH137" s="2">
        <v>54</v>
      </c>
      <c r="AI137" s="2">
        <v>47</v>
      </c>
      <c r="AJ137" s="2">
        <v>47</v>
      </c>
      <c r="AK137" s="2">
        <v>47</v>
      </c>
      <c r="AL137" s="2">
        <v>47</v>
      </c>
      <c r="AM137" s="382">
        <v>888.66666666666663</v>
      </c>
      <c r="AN137" s="2">
        <v>903</v>
      </c>
      <c r="AO137" s="2">
        <v>-14.333333333333371</v>
      </c>
      <c r="AP137" s="2">
        <v>211.00137000000001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1</v>
      </c>
      <c r="BW137" s="65">
        <v>1</v>
      </c>
      <c r="BX137" s="65">
        <v>0</v>
      </c>
      <c r="BY137" s="65">
        <v>2</v>
      </c>
      <c r="BZ137" s="65">
        <v>0</v>
      </c>
      <c r="CA137" s="65">
        <v>0</v>
      </c>
      <c r="CB137" s="65">
        <v>0</v>
      </c>
      <c r="CC137" s="65">
        <v>0</v>
      </c>
      <c r="CD137" s="65">
        <v>1</v>
      </c>
      <c r="CE137" s="65">
        <v>0</v>
      </c>
      <c r="CF137" s="65">
        <v>1</v>
      </c>
      <c r="CG137" s="65">
        <v>2</v>
      </c>
      <c r="CH137" s="65">
        <v>0</v>
      </c>
      <c r="CI137" s="65">
        <v>1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11</v>
      </c>
      <c r="CT137" s="65">
        <v>13</v>
      </c>
      <c r="CU137" s="65">
        <v>19</v>
      </c>
      <c r="CV137" s="65">
        <v>10</v>
      </c>
      <c r="CW137" s="65">
        <v>8</v>
      </c>
      <c r="CX137" s="65">
        <v>13</v>
      </c>
      <c r="CY137" s="65">
        <v>10</v>
      </c>
      <c r="CZ137" s="65">
        <v>7</v>
      </c>
      <c r="DA137" s="65">
        <v>17</v>
      </c>
      <c r="DB137" s="65">
        <v>16</v>
      </c>
      <c r="DC137" s="65">
        <v>10</v>
      </c>
      <c r="DD137" s="65">
        <v>14</v>
      </c>
      <c r="DE137" s="65">
        <v>12</v>
      </c>
      <c r="DF137" s="65">
        <v>16</v>
      </c>
      <c r="DG137" s="65">
        <v>8</v>
      </c>
      <c r="DH137" s="65">
        <v>8</v>
      </c>
      <c r="DI137" s="65">
        <v>10</v>
      </c>
      <c r="DJ137" s="65">
        <v>9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382" t="s">
        <v>382</v>
      </c>
      <c r="DU137" s="382" t="s">
        <v>332</v>
      </c>
      <c r="DV137" s="382">
        <v>47</v>
      </c>
      <c r="DW137" s="382" t="s">
        <v>1</v>
      </c>
      <c r="DX137" s="382">
        <v>47</v>
      </c>
      <c r="DY137" s="382">
        <v>4</v>
      </c>
      <c r="DZ137" s="382">
        <v>4</v>
      </c>
      <c r="EA137" s="382">
        <v>6</v>
      </c>
      <c r="EB137" s="382">
        <v>3</v>
      </c>
      <c r="EC137" s="382">
        <v>3</v>
      </c>
      <c r="ED137" s="382">
        <v>6</v>
      </c>
      <c r="EE137" s="382">
        <v>3</v>
      </c>
      <c r="EF137" s="382">
        <v>2</v>
      </c>
      <c r="EG137" s="382">
        <v>5</v>
      </c>
      <c r="EH137" s="382">
        <v>6</v>
      </c>
      <c r="EI137" s="382">
        <v>3</v>
      </c>
      <c r="EJ137" s="382">
        <v>3</v>
      </c>
      <c r="EK137" s="382">
        <v>5</v>
      </c>
      <c r="EL137" s="382">
        <v>6</v>
      </c>
      <c r="EM137" s="382">
        <v>2</v>
      </c>
      <c r="EN137" s="382">
        <v>2</v>
      </c>
      <c r="EO137" s="382">
        <v>3</v>
      </c>
      <c r="EP137" s="382">
        <v>2</v>
      </c>
      <c r="EQ137" s="382">
        <v>3</v>
      </c>
      <c r="ER137" s="382">
        <v>5</v>
      </c>
      <c r="ES137" s="382">
        <v>7</v>
      </c>
      <c r="ET137" s="382">
        <v>4</v>
      </c>
      <c r="EU137" s="382">
        <v>2</v>
      </c>
      <c r="EV137" s="382">
        <v>4</v>
      </c>
      <c r="EW137" s="382">
        <v>3</v>
      </c>
      <c r="EX137" s="382">
        <v>3</v>
      </c>
      <c r="EY137" s="382">
        <v>7</v>
      </c>
      <c r="EZ137" s="382">
        <v>5</v>
      </c>
      <c r="FA137" s="382">
        <v>4</v>
      </c>
      <c r="FB137" s="382">
        <v>5</v>
      </c>
      <c r="FC137" s="382">
        <v>4</v>
      </c>
      <c r="FD137" s="382">
        <v>5</v>
      </c>
      <c r="FE137" s="382">
        <v>3</v>
      </c>
      <c r="FF137" s="382">
        <v>4</v>
      </c>
      <c r="FG137" s="382">
        <v>3</v>
      </c>
      <c r="FH137" s="382">
        <v>4</v>
      </c>
      <c r="FI137" s="382">
        <v>4</v>
      </c>
      <c r="FJ137" s="382">
        <v>4</v>
      </c>
      <c r="FK137" s="382">
        <v>6</v>
      </c>
      <c r="FL137" s="382">
        <v>3</v>
      </c>
      <c r="FM137" s="382">
        <v>3</v>
      </c>
      <c r="FN137" s="382">
        <v>3</v>
      </c>
      <c r="FO137" s="382">
        <v>4</v>
      </c>
      <c r="FP137" s="382">
        <v>2</v>
      </c>
      <c r="FQ137" s="382">
        <v>5</v>
      </c>
      <c r="FR137" s="382">
        <v>5</v>
      </c>
      <c r="FS137" s="382">
        <v>3</v>
      </c>
      <c r="FT137" s="382">
        <v>6</v>
      </c>
      <c r="FU137" s="382">
        <v>3</v>
      </c>
      <c r="FV137" s="382">
        <v>5</v>
      </c>
      <c r="FW137" s="382">
        <v>3</v>
      </c>
      <c r="FX137" s="382">
        <v>2</v>
      </c>
      <c r="FY137" s="382">
        <v>4</v>
      </c>
      <c r="FZ137" s="382">
        <v>3</v>
      </c>
      <c r="GA137" s="2"/>
      <c r="GB137" s="2"/>
      <c r="GC137" s="2"/>
      <c r="GD137" s="2"/>
      <c r="GE137" s="2"/>
      <c r="GF137" s="2"/>
      <c r="GG137" s="2"/>
      <c r="GH137" s="2"/>
      <c r="GI137" s="2"/>
      <c r="GJ137" s="382"/>
      <c r="GK137" s="382"/>
      <c r="GL137" s="382"/>
      <c r="GM137" s="2"/>
      <c r="GN137" s="2"/>
      <c r="GO137" s="2"/>
      <c r="GP137" s="2"/>
      <c r="GQ137" s="2"/>
      <c r="GR137" s="2"/>
    </row>
    <row r="138" spans="1:200" x14ac:dyDescent="0.35">
      <c r="A138" s="2" t="s">
        <v>735</v>
      </c>
      <c r="B138" s="2" t="s">
        <v>359</v>
      </c>
      <c r="C138" s="2" t="s">
        <v>735</v>
      </c>
      <c r="D138" s="2">
        <v>7</v>
      </c>
      <c r="E138" s="2">
        <v>0</v>
      </c>
      <c r="F138" s="2">
        <v>24</v>
      </c>
      <c r="G138" s="2">
        <v>5</v>
      </c>
      <c r="H138" s="2">
        <v>7</v>
      </c>
      <c r="I138" s="2">
        <v>29</v>
      </c>
      <c r="J138" s="2">
        <v>70</v>
      </c>
      <c r="K138" s="2">
        <v>71</v>
      </c>
      <c r="L138" s="2">
        <v>71</v>
      </c>
      <c r="M138" s="2">
        <v>0</v>
      </c>
      <c r="N138" s="2">
        <v>0</v>
      </c>
      <c r="O138" s="2">
        <v>141</v>
      </c>
      <c r="P138" s="2">
        <v>212</v>
      </c>
      <c r="Q138" s="2">
        <v>212</v>
      </c>
      <c r="R138" s="2">
        <v>212</v>
      </c>
      <c r="S138" s="2">
        <v>70</v>
      </c>
      <c r="T138" s="2">
        <v>-5.5555555555555802E-2</v>
      </c>
      <c r="U138" s="2">
        <v>71</v>
      </c>
      <c r="V138" s="2">
        <v>0</v>
      </c>
      <c r="W138" s="2">
        <v>0</v>
      </c>
      <c r="X138" s="2" t="e">
        <v>#DIV/0!</v>
      </c>
      <c r="Y138" s="2">
        <v>3</v>
      </c>
      <c r="Z138" s="2">
        <v>11</v>
      </c>
      <c r="AA138" s="2">
        <v>1</v>
      </c>
      <c r="AB138" s="2">
        <v>10</v>
      </c>
      <c r="AC138" s="2">
        <v>3</v>
      </c>
      <c r="AD138" s="2">
        <v>8</v>
      </c>
      <c r="AG138" s="2">
        <v>44</v>
      </c>
      <c r="AH138" s="2">
        <v>48</v>
      </c>
      <c r="AI138" s="2">
        <v>48</v>
      </c>
      <c r="AJ138" s="2">
        <v>48</v>
      </c>
      <c r="AK138" s="2">
        <v>48</v>
      </c>
      <c r="AL138" s="2">
        <v>48</v>
      </c>
      <c r="AM138" s="382">
        <v>886</v>
      </c>
      <c r="AN138" s="2">
        <v>877</v>
      </c>
      <c r="AO138" s="2">
        <v>9</v>
      </c>
      <c r="AP138" s="2">
        <v>212.00138000000001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1</v>
      </c>
      <c r="BT138" s="65">
        <v>0</v>
      </c>
      <c r="BU138" s="65">
        <v>0</v>
      </c>
      <c r="BV138" s="65">
        <v>0</v>
      </c>
      <c r="BW138" s="65">
        <v>0</v>
      </c>
      <c r="BX138" s="65">
        <v>2</v>
      </c>
      <c r="BY138" s="65">
        <v>1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1</v>
      </c>
      <c r="CF138" s="65">
        <v>0</v>
      </c>
      <c r="CG138" s="65">
        <v>2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12</v>
      </c>
      <c r="CT138" s="65">
        <v>13</v>
      </c>
      <c r="CU138" s="65">
        <v>17</v>
      </c>
      <c r="CV138" s="65">
        <v>9</v>
      </c>
      <c r="CW138" s="65">
        <v>11</v>
      </c>
      <c r="CX138" s="65">
        <v>16</v>
      </c>
      <c r="CY138" s="65">
        <v>7</v>
      </c>
      <c r="CZ138" s="65">
        <v>8</v>
      </c>
      <c r="DA138" s="65">
        <v>16</v>
      </c>
      <c r="DB138" s="65">
        <v>12</v>
      </c>
      <c r="DC138" s="65">
        <v>11</v>
      </c>
      <c r="DD138" s="65">
        <v>11</v>
      </c>
      <c r="DE138" s="65">
        <v>18</v>
      </c>
      <c r="DF138" s="65">
        <v>13</v>
      </c>
      <c r="DG138" s="65">
        <v>10</v>
      </c>
      <c r="DH138" s="65">
        <v>7</v>
      </c>
      <c r="DI138" s="65">
        <v>10</v>
      </c>
      <c r="DJ138" s="65">
        <v>11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382" t="s">
        <v>383</v>
      </c>
      <c r="DU138" s="382" t="s">
        <v>332</v>
      </c>
      <c r="DV138" s="382">
        <v>48</v>
      </c>
      <c r="DW138" s="382" t="s">
        <v>1</v>
      </c>
      <c r="DX138" s="382">
        <v>48</v>
      </c>
      <c r="DY138" s="382">
        <v>4</v>
      </c>
      <c r="DZ138" s="382">
        <v>5</v>
      </c>
      <c r="EA138" s="382">
        <v>5</v>
      </c>
      <c r="EB138" s="382">
        <v>3</v>
      </c>
      <c r="EC138" s="382">
        <v>4</v>
      </c>
      <c r="ED138" s="382">
        <v>5</v>
      </c>
      <c r="EE138" s="382">
        <v>2</v>
      </c>
      <c r="EF138" s="382">
        <v>2</v>
      </c>
      <c r="EG138" s="382">
        <v>6</v>
      </c>
      <c r="EH138" s="382">
        <v>4</v>
      </c>
      <c r="EI138" s="382">
        <v>4</v>
      </c>
      <c r="EJ138" s="382">
        <v>4</v>
      </c>
      <c r="EK138" s="382">
        <v>5</v>
      </c>
      <c r="EL138" s="382">
        <v>3</v>
      </c>
      <c r="EM138" s="382">
        <v>4</v>
      </c>
      <c r="EN138" s="382">
        <v>3</v>
      </c>
      <c r="EO138" s="382">
        <v>3</v>
      </c>
      <c r="EP138" s="382">
        <v>4</v>
      </c>
      <c r="EQ138" s="382">
        <v>4</v>
      </c>
      <c r="ER138" s="382">
        <v>5</v>
      </c>
      <c r="ES138" s="382">
        <v>6</v>
      </c>
      <c r="ET138" s="382">
        <v>3</v>
      </c>
      <c r="EU138" s="382">
        <v>3</v>
      </c>
      <c r="EV138" s="382">
        <v>5</v>
      </c>
      <c r="EW138" s="382">
        <v>3</v>
      </c>
      <c r="EX138" s="382">
        <v>3</v>
      </c>
      <c r="EY138" s="382">
        <v>5</v>
      </c>
      <c r="EZ138" s="382">
        <v>4</v>
      </c>
      <c r="FA138" s="382">
        <v>4</v>
      </c>
      <c r="FB138" s="382">
        <v>4</v>
      </c>
      <c r="FC138" s="382">
        <v>5</v>
      </c>
      <c r="FD138" s="382">
        <v>5</v>
      </c>
      <c r="FE138" s="382">
        <v>3</v>
      </c>
      <c r="FF138" s="382">
        <v>2</v>
      </c>
      <c r="FG138" s="382">
        <v>3</v>
      </c>
      <c r="FH138" s="382">
        <v>4</v>
      </c>
      <c r="FI138" s="382">
        <v>4</v>
      </c>
      <c r="FJ138" s="382">
        <v>3</v>
      </c>
      <c r="FK138" s="382">
        <v>6</v>
      </c>
      <c r="FL138" s="382">
        <v>3</v>
      </c>
      <c r="FM138" s="382">
        <v>4</v>
      </c>
      <c r="FN138" s="382">
        <v>6</v>
      </c>
      <c r="FO138" s="382">
        <v>2</v>
      </c>
      <c r="FP138" s="382">
        <v>3</v>
      </c>
      <c r="FQ138" s="382">
        <v>5</v>
      </c>
      <c r="FR138" s="382">
        <v>4</v>
      </c>
      <c r="FS138" s="382">
        <v>3</v>
      </c>
      <c r="FT138" s="382">
        <v>3</v>
      </c>
      <c r="FU138" s="382">
        <v>8</v>
      </c>
      <c r="FV138" s="382">
        <v>5</v>
      </c>
      <c r="FW138" s="382">
        <v>3</v>
      </c>
      <c r="FX138" s="382">
        <v>2</v>
      </c>
      <c r="FY138" s="382">
        <v>4</v>
      </c>
      <c r="FZ138" s="382">
        <v>3</v>
      </c>
      <c r="GA138" s="2"/>
      <c r="GB138" s="2"/>
      <c r="GC138" s="2"/>
      <c r="GD138" s="2"/>
      <c r="GE138" s="2"/>
      <c r="GF138" s="2"/>
      <c r="GG138" s="2"/>
      <c r="GH138" s="2"/>
      <c r="GI138" s="2"/>
      <c r="GJ138" s="382"/>
      <c r="GK138" s="382"/>
      <c r="GL138" s="382"/>
      <c r="GM138" s="2"/>
      <c r="GN138" s="2"/>
      <c r="GO138" s="2"/>
      <c r="GP138" s="2"/>
      <c r="GQ138" s="2"/>
      <c r="GR138" s="2"/>
    </row>
    <row r="139" spans="1:200" x14ac:dyDescent="0.35">
      <c r="A139" s="2" t="s">
        <v>736</v>
      </c>
      <c r="B139" s="2" t="s">
        <v>381</v>
      </c>
      <c r="C139" s="2" t="s">
        <v>736</v>
      </c>
      <c r="D139" s="2">
        <v>4</v>
      </c>
      <c r="E139" s="2">
        <v>0</v>
      </c>
      <c r="F139" s="2">
        <v>18</v>
      </c>
      <c r="G139" s="2">
        <v>8</v>
      </c>
      <c r="H139" s="2">
        <v>4</v>
      </c>
      <c r="I139" s="2">
        <v>26</v>
      </c>
      <c r="J139" s="2">
        <v>72</v>
      </c>
      <c r="K139" s="2">
        <v>69</v>
      </c>
      <c r="L139" s="2">
        <v>72</v>
      </c>
      <c r="M139" s="2">
        <v>0</v>
      </c>
      <c r="N139" s="2">
        <v>0</v>
      </c>
      <c r="O139" s="2">
        <v>141</v>
      </c>
      <c r="P139" s="2">
        <v>213</v>
      </c>
      <c r="Q139" s="2">
        <v>213</v>
      </c>
      <c r="R139" s="2">
        <v>213</v>
      </c>
      <c r="S139" s="2">
        <v>72</v>
      </c>
      <c r="T139" s="2">
        <v>0.16666666666666652</v>
      </c>
      <c r="U139" s="2">
        <v>69</v>
      </c>
      <c r="V139" s="2">
        <v>-0.16666666666666652</v>
      </c>
      <c r="W139" s="2">
        <v>0</v>
      </c>
      <c r="X139" s="2" t="e">
        <v>#DIV/0!</v>
      </c>
      <c r="Y139" s="2">
        <v>2</v>
      </c>
      <c r="Z139" s="2">
        <v>9</v>
      </c>
      <c r="AA139" s="2">
        <v>2</v>
      </c>
      <c r="AB139" s="2">
        <v>9</v>
      </c>
      <c r="AC139" s="2">
        <v>0</v>
      </c>
      <c r="AD139" s="2">
        <v>8</v>
      </c>
      <c r="AG139" s="2">
        <v>1</v>
      </c>
      <c r="AH139" s="2">
        <v>1</v>
      </c>
      <c r="AI139" s="2">
        <v>1</v>
      </c>
      <c r="AJ139" s="2">
        <v>1</v>
      </c>
      <c r="AK139" s="2">
        <v>1</v>
      </c>
      <c r="AL139" s="2">
        <v>49</v>
      </c>
      <c r="AM139" s="382">
        <v>883.33333333333337</v>
      </c>
      <c r="AN139" s="2">
        <v>890</v>
      </c>
      <c r="AO139" s="2">
        <v>-6.6666666666666288</v>
      </c>
      <c r="AP139" s="2">
        <v>213.00138999999999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2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2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14</v>
      </c>
      <c r="CT139" s="65">
        <v>12</v>
      </c>
      <c r="CU139" s="65">
        <v>16</v>
      </c>
      <c r="CV139" s="65">
        <v>10</v>
      </c>
      <c r="CW139" s="65">
        <v>10</v>
      </c>
      <c r="CX139" s="65">
        <v>15</v>
      </c>
      <c r="CY139" s="65">
        <v>11</v>
      </c>
      <c r="CZ139" s="65">
        <v>8</v>
      </c>
      <c r="DA139" s="65">
        <v>15</v>
      </c>
      <c r="DB139" s="65">
        <v>15</v>
      </c>
      <c r="DC139" s="65">
        <v>9</v>
      </c>
      <c r="DD139" s="65">
        <v>13</v>
      </c>
      <c r="DE139" s="65">
        <v>13</v>
      </c>
      <c r="DF139" s="65">
        <v>14</v>
      </c>
      <c r="DG139" s="65">
        <v>11</v>
      </c>
      <c r="DH139" s="65">
        <v>7</v>
      </c>
      <c r="DI139" s="65">
        <v>10</v>
      </c>
      <c r="DJ139" s="65">
        <v>10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382" t="s">
        <v>384</v>
      </c>
      <c r="DU139" s="382" t="s">
        <v>334</v>
      </c>
      <c r="DV139" s="382">
        <v>49</v>
      </c>
      <c r="DW139" s="382" t="s">
        <v>4</v>
      </c>
      <c r="DX139" s="382">
        <v>1</v>
      </c>
      <c r="DY139" s="382">
        <v>5</v>
      </c>
      <c r="DZ139" s="382">
        <v>4</v>
      </c>
      <c r="EA139" s="382">
        <v>6</v>
      </c>
      <c r="EB139" s="382">
        <v>4</v>
      </c>
      <c r="EC139" s="382">
        <v>3</v>
      </c>
      <c r="ED139" s="382">
        <v>6</v>
      </c>
      <c r="EE139" s="382">
        <v>4</v>
      </c>
      <c r="EF139" s="382">
        <v>2</v>
      </c>
      <c r="EG139" s="382">
        <v>5</v>
      </c>
      <c r="EH139" s="382">
        <v>5</v>
      </c>
      <c r="EI139" s="382">
        <v>3</v>
      </c>
      <c r="EJ139" s="382">
        <v>5</v>
      </c>
      <c r="EK139" s="382">
        <v>4</v>
      </c>
      <c r="EL139" s="382">
        <v>5</v>
      </c>
      <c r="EM139" s="382">
        <v>3</v>
      </c>
      <c r="EN139" s="382">
        <v>2</v>
      </c>
      <c r="EO139" s="382">
        <v>3</v>
      </c>
      <c r="EP139" s="382">
        <v>3</v>
      </c>
      <c r="EQ139" s="382">
        <v>4</v>
      </c>
      <c r="ER139" s="382">
        <v>4</v>
      </c>
      <c r="ES139" s="382">
        <v>5</v>
      </c>
      <c r="ET139" s="382">
        <v>3</v>
      </c>
      <c r="EU139" s="382">
        <v>4</v>
      </c>
      <c r="EV139" s="382">
        <v>4</v>
      </c>
      <c r="EW139" s="382">
        <v>4</v>
      </c>
      <c r="EX139" s="382">
        <v>2</v>
      </c>
      <c r="EY139" s="382">
        <v>4</v>
      </c>
      <c r="EZ139" s="382">
        <v>4</v>
      </c>
      <c r="FA139" s="382">
        <v>3</v>
      </c>
      <c r="FB139" s="382">
        <v>5</v>
      </c>
      <c r="FC139" s="382">
        <v>5</v>
      </c>
      <c r="FD139" s="382">
        <v>4</v>
      </c>
      <c r="FE139" s="382">
        <v>4</v>
      </c>
      <c r="FF139" s="382">
        <v>2</v>
      </c>
      <c r="FG139" s="382">
        <v>4</v>
      </c>
      <c r="FH139" s="382">
        <v>4</v>
      </c>
      <c r="FI139" s="382">
        <v>5</v>
      </c>
      <c r="FJ139" s="382">
        <v>4</v>
      </c>
      <c r="FK139" s="382">
        <v>5</v>
      </c>
      <c r="FL139" s="382">
        <v>3</v>
      </c>
      <c r="FM139" s="382">
        <v>3</v>
      </c>
      <c r="FN139" s="382">
        <v>5</v>
      </c>
      <c r="FO139" s="382">
        <v>3</v>
      </c>
      <c r="FP139" s="382">
        <v>4</v>
      </c>
      <c r="FQ139" s="382">
        <v>6</v>
      </c>
      <c r="FR139" s="382">
        <v>6</v>
      </c>
      <c r="FS139" s="382">
        <v>3</v>
      </c>
      <c r="FT139" s="382">
        <v>3</v>
      </c>
      <c r="FU139" s="382">
        <v>4</v>
      </c>
      <c r="FV139" s="382">
        <v>5</v>
      </c>
      <c r="FW139" s="382">
        <v>4</v>
      </c>
      <c r="FX139" s="382">
        <v>3</v>
      </c>
      <c r="FY139" s="382">
        <v>3</v>
      </c>
      <c r="FZ139" s="382">
        <v>3</v>
      </c>
      <c r="GA139" s="2"/>
      <c r="GB139" s="2"/>
      <c r="GC139" s="2"/>
      <c r="GD139" s="2"/>
      <c r="GE139" s="2"/>
      <c r="GF139" s="2"/>
      <c r="GG139" s="2"/>
      <c r="GH139" s="2"/>
      <c r="GI139" s="2"/>
      <c r="GJ139" s="382"/>
      <c r="GK139" s="382"/>
      <c r="GL139" s="382"/>
      <c r="GM139" s="2"/>
      <c r="GN139" s="2"/>
      <c r="GO139" s="2"/>
      <c r="GP139" s="2"/>
      <c r="GQ139" s="2"/>
      <c r="GR139" s="2"/>
    </row>
    <row r="140" spans="1:200" x14ac:dyDescent="0.35">
      <c r="A140" s="2" t="s">
        <v>737</v>
      </c>
      <c r="B140" s="2" t="s">
        <v>379</v>
      </c>
      <c r="C140" s="2" t="s">
        <v>737</v>
      </c>
      <c r="D140" s="2">
        <v>8</v>
      </c>
      <c r="E140" s="2">
        <v>0</v>
      </c>
      <c r="F140" s="2">
        <v>15</v>
      </c>
      <c r="G140" s="2">
        <v>10</v>
      </c>
      <c r="H140" s="2">
        <v>8</v>
      </c>
      <c r="I140" s="2">
        <v>25</v>
      </c>
      <c r="J140" s="2">
        <v>77</v>
      </c>
      <c r="K140" s="2">
        <v>69</v>
      </c>
      <c r="L140" s="2">
        <v>67</v>
      </c>
      <c r="M140" s="2">
        <v>0</v>
      </c>
      <c r="N140" s="2">
        <v>0</v>
      </c>
      <c r="O140" s="2">
        <v>146</v>
      </c>
      <c r="P140" s="2">
        <v>213</v>
      </c>
      <c r="Q140" s="2">
        <v>213</v>
      </c>
      <c r="R140" s="2">
        <v>213</v>
      </c>
      <c r="S140" s="2">
        <v>77</v>
      </c>
      <c r="T140" s="2">
        <v>0.4444444444444442</v>
      </c>
      <c r="U140" s="2">
        <v>69</v>
      </c>
      <c r="V140" s="2">
        <v>0.11111111111111116</v>
      </c>
      <c r="W140" s="2">
        <v>0</v>
      </c>
      <c r="X140" s="2" t="e">
        <v>#DIV/0!</v>
      </c>
      <c r="Y140" s="2">
        <v>1</v>
      </c>
      <c r="Z140" s="2">
        <v>10</v>
      </c>
      <c r="AA140" s="2">
        <v>4</v>
      </c>
      <c r="AB140" s="2">
        <v>7</v>
      </c>
      <c r="AC140" s="2">
        <v>3</v>
      </c>
      <c r="AD140" s="2">
        <v>8</v>
      </c>
      <c r="AG140" s="2">
        <v>59</v>
      </c>
      <c r="AH140" s="2">
        <v>58</v>
      </c>
      <c r="AI140" s="2">
        <v>49</v>
      </c>
      <c r="AJ140" s="2">
        <v>49</v>
      </c>
      <c r="AK140" s="2">
        <v>49</v>
      </c>
      <c r="AL140" s="2">
        <v>50</v>
      </c>
      <c r="AM140" s="382">
        <v>883</v>
      </c>
      <c r="AN140" s="2">
        <v>902</v>
      </c>
      <c r="AO140" s="2">
        <v>-19</v>
      </c>
      <c r="AP140" s="2">
        <v>213.00139999999999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1</v>
      </c>
      <c r="BW140" s="65">
        <v>0</v>
      </c>
      <c r="BX140" s="65">
        <v>1</v>
      </c>
      <c r="BY140" s="65">
        <v>1</v>
      </c>
      <c r="BZ140" s="65">
        <v>0</v>
      </c>
      <c r="CA140" s="65">
        <v>0</v>
      </c>
      <c r="CB140" s="65">
        <v>1</v>
      </c>
      <c r="CC140" s="65">
        <v>0</v>
      </c>
      <c r="CD140" s="65">
        <v>0</v>
      </c>
      <c r="CE140" s="65">
        <v>0</v>
      </c>
      <c r="CF140" s="65">
        <v>0</v>
      </c>
      <c r="CG140" s="65">
        <v>2</v>
      </c>
      <c r="CH140" s="65">
        <v>2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13</v>
      </c>
      <c r="CT140" s="65">
        <v>14</v>
      </c>
      <c r="CU140" s="65">
        <v>15</v>
      </c>
      <c r="CV140" s="65">
        <v>10</v>
      </c>
      <c r="CW140" s="65">
        <v>8</v>
      </c>
      <c r="CX140" s="65">
        <v>14</v>
      </c>
      <c r="CY140" s="65">
        <v>8</v>
      </c>
      <c r="CZ140" s="65">
        <v>8</v>
      </c>
      <c r="DA140" s="65">
        <v>16</v>
      </c>
      <c r="DB140" s="65">
        <v>13</v>
      </c>
      <c r="DC140" s="65">
        <v>10</v>
      </c>
      <c r="DD140" s="65">
        <v>12</v>
      </c>
      <c r="DE140" s="65">
        <v>14</v>
      </c>
      <c r="DF140" s="65">
        <v>19</v>
      </c>
      <c r="DG140" s="65">
        <v>11</v>
      </c>
      <c r="DH140" s="65">
        <v>8</v>
      </c>
      <c r="DI140" s="65">
        <v>7</v>
      </c>
      <c r="DJ140" s="65">
        <v>13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382" t="s">
        <v>385</v>
      </c>
      <c r="DU140" s="382" t="s">
        <v>332</v>
      </c>
      <c r="DV140" s="382">
        <v>49</v>
      </c>
      <c r="DW140" s="382" t="s">
        <v>1</v>
      </c>
      <c r="DX140" s="382">
        <v>49</v>
      </c>
      <c r="DY140" s="382">
        <v>4</v>
      </c>
      <c r="DZ140" s="382">
        <v>6</v>
      </c>
      <c r="EA140" s="382">
        <v>6</v>
      </c>
      <c r="EB140" s="382">
        <v>4</v>
      </c>
      <c r="EC140" s="382">
        <v>3</v>
      </c>
      <c r="ED140" s="382">
        <v>4</v>
      </c>
      <c r="EE140" s="382">
        <v>2</v>
      </c>
      <c r="EF140" s="382">
        <v>3</v>
      </c>
      <c r="EG140" s="382">
        <v>4</v>
      </c>
      <c r="EH140" s="382">
        <v>4</v>
      </c>
      <c r="EI140" s="382">
        <v>4</v>
      </c>
      <c r="EJ140" s="382">
        <v>4</v>
      </c>
      <c r="EK140" s="382">
        <v>6</v>
      </c>
      <c r="EL140" s="382">
        <v>8</v>
      </c>
      <c r="EM140" s="382">
        <v>3</v>
      </c>
      <c r="EN140" s="382">
        <v>4</v>
      </c>
      <c r="EO140" s="382">
        <v>3</v>
      </c>
      <c r="EP140" s="382">
        <v>5</v>
      </c>
      <c r="EQ140" s="382">
        <v>5</v>
      </c>
      <c r="ER140" s="382">
        <v>4</v>
      </c>
      <c r="ES140" s="382">
        <v>4</v>
      </c>
      <c r="ET140" s="382">
        <v>3</v>
      </c>
      <c r="EU140" s="382">
        <v>3</v>
      </c>
      <c r="EV140" s="382">
        <v>5</v>
      </c>
      <c r="EW140" s="382">
        <v>3</v>
      </c>
      <c r="EX140" s="382">
        <v>2</v>
      </c>
      <c r="EY140" s="382">
        <v>6</v>
      </c>
      <c r="EZ140" s="382">
        <v>4</v>
      </c>
      <c r="FA140" s="382">
        <v>2</v>
      </c>
      <c r="FB140" s="382">
        <v>4</v>
      </c>
      <c r="FC140" s="382">
        <v>4</v>
      </c>
      <c r="FD140" s="382">
        <v>7</v>
      </c>
      <c r="FE140" s="382">
        <v>4</v>
      </c>
      <c r="FF140" s="382">
        <v>2</v>
      </c>
      <c r="FG140" s="382">
        <v>2</v>
      </c>
      <c r="FH140" s="382">
        <v>5</v>
      </c>
      <c r="FI140" s="382">
        <v>4</v>
      </c>
      <c r="FJ140" s="382">
        <v>4</v>
      </c>
      <c r="FK140" s="382">
        <v>5</v>
      </c>
      <c r="FL140" s="382">
        <v>3</v>
      </c>
      <c r="FM140" s="382">
        <v>2</v>
      </c>
      <c r="FN140" s="382">
        <v>5</v>
      </c>
      <c r="FO140" s="382">
        <v>3</v>
      </c>
      <c r="FP140" s="382">
        <v>3</v>
      </c>
      <c r="FQ140" s="382">
        <v>6</v>
      </c>
      <c r="FR140" s="382">
        <v>5</v>
      </c>
      <c r="FS140" s="382">
        <v>4</v>
      </c>
      <c r="FT140" s="382">
        <v>4</v>
      </c>
      <c r="FU140" s="382">
        <v>4</v>
      </c>
      <c r="FV140" s="382">
        <v>4</v>
      </c>
      <c r="FW140" s="382">
        <v>4</v>
      </c>
      <c r="FX140" s="382">
        <v>2</v>
      </c>
      <c r="FY140" s="382">
        <v>2</v>
      </c>
      <c r="FZ140" s="382">
        <v>3</v>
      </c>
      <c r="GA140" s="2"/>
      <c r="GB140" s="2"/>
      <c r="GC140" s="2"/>
      <c r="GD140" s="2"/>
      <c r="GE140" s="2"/>
      <c r="GF140" s="2"/>
      <c r="GG140" s="2"/>
      <c r="GH140" s="2"/>
      <c r="GI140" s="2"/>
      <c r="GJ140" s="382"/>
      <c r="GK140" s="382"/>
      <c r="GL140" s="382"/>
      <c r="GM140" s="2"/>
      <c r="GN140" s="2"/>
      <c r="GO140" s="2"/>
      <c r="GP140" s="2"/>
      <c r="GQ140" s="2"/>
      <c r="GR140" s="2"/>
    </row>
    <row r="141" spans="1:200" x14ac:dyDescent="0.35">
      <c r="A141" s="2" t="s">
        <v>738</v>
      </c>
      <c r="B141" s="2" t="s">
        <v>340</v>
      </c>
      <c r="C141" s="2" t="s">
        <v>738</v>
      </c>
      <c r="D141" s="2">
        <v>7</v>
      </c>
      <c r="E141" s="2">
        <v>0</v>
      </c>
      <c r="F141" s="2">
        <v>18</v>
      </c>
      <c r="G141" s="2">
        <v>9</v>
      </c>
      <c r="H141" s="2">
        <v>7</v>
      </c>
      <c r="I141" s="2">
        <v>27</v>
      </c>
      <c r="J141" s="2">
        <v>70</v>
      </c>
      <c r="K141" s="2">
        <v>72</v>
      </c>
      <c r="L141" s="2">
        <v>72</v>
      </c>
      <c r="M141" s="2">
        <v>0</v>
      </c>
      <c r="N141" s="2">
        <v>0</v>
      </c>
      <c r="O141" s="2">
        <v>142</v>
      </c>
      <c r="P141" s="2">
        <v>214</v>
      </c>
      <c r="Q141" s="2">
        <v>214</v>
      </c>
      <c r="R141" s="2">
        <v>214</v>
      </c>
      <c r="S141" s="2">
        <v>70</v>
      </c>
      <c r="T141" s="2">
        <v>-0.11111111111111116</v>
      </c>
      <c r="U141" s="2">
        <v>72</v>
      </c>
      <c r="V141" s="2">
        <v>0</v>
      </c>
      <c r="W141" s="2">
        <v>0</v>
      </c>
      <c r="X141" s="2" t="e">
        <v>#DIV/0!</v>
      </c>
      <c r="Y141" s="2">
        <v>4</v>
      </c>
      <c r="Z141" s="2">
        <v>8</v>
      </c>
      <c r="AA141" s="2">
        <v>1</v>
      </c>
      <c r="AB141" s="2">
        <v>8</v>
      </c>
      <c r="AC141" s="2">
        <v>2</v>
      </c>
      <c r="AD141" s="2">
        <v>11</v>
      </c>
      <c r="AG141" s="2">
        <v>44</v>
      </c>
      <c r="AH141" s="2">
        <v>52</v>
      </c>
      <c r="AI141" s="2">
        <v>50</v>
      </c>
      <c r="AJ141" s="2">
        <v>50</v>
      </c>
      <c r="AK141" s="2">
        <v>50</v>
      </c>
      <c r="AL141" s="2">
        <v>51</v>
      </c>
      <c r="AM141" s="382">
        <v>880.33333333333337</v>
      </c>
      <c r="AN141" s="2">
        <v>870</v>
      </c>
      <c r="AO141" s="2">
        <v>10.333333333333371</v>
      </c>
      <c r="AP141" s="2">
        <v>214.00140999999999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1</v>
      </c>
      <c r="BT141" s="65">
        <v>0</v>
      </c>
      <c r="BU141" s="65">
        <v>0</v>
      </c>
      <c r="BV141" s="65">
        <v>0</v>
      </c>
      <c r="BW141" s="65">
        <v>0</v>
      </c>
      <c r="BX141" s="65">
        <v>1</v>
      </c>
      <c r="BY141" s="65">
        <v>0</v>
      </c>
      <c r="BZ141" s="65">
        <v>0</v>
      </c>
      <c r="CA141" s="65">
        <v>0</v>
      </c>
      <c r="CB141" s="65">
        <v>1</v>
      </c>
      <c r="CC141" s="65">
        <v>0</v>
      </c>
      <c r="CD141" s="65">
        <v>1</v>
      </c>
      <c r="CE141" s="65">
        <v>0</v>
      </c>
      <c r="CF141" s="65">
        <v>0</v>
      </c>
      <c r="CG141" s="65">
        <v>2</v>
      </c>
      <c r="CH141" s="65">
        <v>1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14</v>
      </c>
      <c r="CT141" s="65">
        <v>12</v>
      </c>
      <c r="CU141" s="65">
        <v>15</v>
      </c>
      <c r="CV141" s="65">
        <v>12</v>
      </c>
      <c r="CW141" s="65">
        <v>10</v>
      </c>
      <c r="CX141" s="65">
        <v>16</v>
      </c>
      <c r="CY141" s="65">
        <v>9</v>
      </c>
      <c r="CZ141" s="65">
        <v>9</v>
      </c>
      <c r="DA141" s="65">
        <v>16</v>
      </c>
      <c r="DB141" s="65">
        <v>16</v>
      </c>
      <c r="DC141" s="65">
        <v>11</v>
      </c>
      <c r="DD141" s="65">
        <v>10</v>
      </c>
      <c r="DE141" s="65">
        <v>12</v>
      </c>
      <c r="DF141" s="65">
        <v>15</v>
      </c>
      <c r="DG141" s="65">
        <v>9</v>
      </c>
      <c r="DH141" s="65">
        <v>8</v>
      </c>
      <c r="DI141" s="65">
        <v>9</v>
      </c>
      <c r="DJ141" s="65">
        <v>11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382" t="s">
        <v>386</v>
      </c>
      <c r="DU141" s="382" t="s">
        <v>332</v>
      </c>
      <c r="DV141" s="382">
        <v>51</v>
      </c>
      <c r="DW141" s="382" t="s">
        <v>1</v>
      </c>
      <c r="DX141" s="382">
        <v>50</v>
      </c>
      <c r="DY141" s="382">
        <v>3</v>
      </c>
      <c r="DZ141" s="382">
        <v>3</v>
      </c>
      <c r="EA141" s="382">
        <v>6</v>
      </c>
      <c r="EB141" s="382">
        <v>3</v>
      </c>
      <c r="EC141" s="382">
        <v>3</v>
      </c>
      <c r="ED141" s="382">
        <v>6</v>
      </c>
      <c r="EE141" s="382">
        <v>2</v>
      </c>
      <c r="EF141" s="382">
        <v>3</v>
      </c>
      <c r="EG141" s="382">
        <v>6</v>
      </c>
      <c r="EH141" s="382">
        <v>7</v>
      </c>
      <c r="EI141" s="382">
        <v>4</v>
      </c>
      <c r="EJ141" s="382">
        <v>3</v>
      </c>
      <c r="EK141" s="382">
        <v>5</v>
      </c>
      <c r="EL141" s="382">
        <v>5</v>
      </c>
      <c r="EM141" s="382">
        <v>3</v>
      </c>
      <c r="EN141" s="382">
        <v>2</v>
      </c>
      <c r="EO141" s="382">
        <v>2</v>
      </c>
      <c r="EP141" s="382">
        <v>4</v>
      </c>
      <c r="EQ141" s="382">
        <v>5</v>
      </c>
      <c r="ER141" s="382">
        <v>4</v>
      </c>
      <c r="ES141" s="382">
        <v>4</v>
      </c>
      <c r="ET141" s="382">
        <v>5</v>
      </c>
      <c r="EU141" s="382">
        <v>3</v>
      </c>
      <c r="EV141" s="382">
        <v>5</v>
      </c>
      <c r="EW141" s="382">
        <v>4</v>
      </c>
      <c r="EX141" s="382">
        <v>3</v>
      </c>
      <c r="EY141" s="382">
        <v>5</v>
      </c>
      <c r="EZ141" s="382">
        <v>4</v>
      </c>
      <c r="FA141" s="382">
        <v>5</v>
      </c>
      <c r="FB141" s="382">
        <v>3</v>
      </c>
      <c r="FC141" s="382">
        <v>4</v>
      </c>
      <c r="FD141" s="382">
        <v>6</v>
      </c>
      <c r="FE141" s="382">
        <v>3</v>
      </c>
      <c r="FF141" s="382">
        <v>2</v>
      </c>
      <c r="FG141" s="382">
        <v>4</v>
      </c>
      <c r="FH141" s="382">
        <v>3</v>
      </c>
      <c r="FI141" s="382">
        <v>6</v>
      </c>
      <c r="FJ141" s="382">
        <v>5</v>
      </c>
      <c r="FK141" s="382">
        <v>5</v>
      </c>
      <c r="FL141" s="382">
        <v>4</v>
      </c>
      <c r="FM141" s="382">
        <v>4</v>
      </c>
      <c r="FN141" s="382">
        <v>5</v>
      </c>
      <c r="FO141" s="382">
        <v>3</v>
      </c>
      <c r="FP141" s="382">
        <v>3</v>
      </c>
      <c r="FQ141" s="382">
        <v>5</v>
      </c>
      <c r="FR141" s="382">
        <v>5</v>
      </c>
      <c r="FS141" s="382">
        <v>2</v>
      </c>
      <c r="FT141" s="382">
        <v>4</v>
      </c>
      <c r="FU141" s="382">
        <v>3</v>
      </c>
      <c r="FV141" s="382">
        <v>4</v>
      </c>
      <c r="FW141" s="382">
        <v>3</v>
      </c>
      <c r="FX141" s="382">
        <v>4</v>
      </c>
      <c r="FY141" s="382">
        <v>3</v>
      </c>
      <c r="FZ141" s="382">
        <v>4</v>
      </c>
      <c r="GA141" s="2"/>
      <c r="GB141" s="2"/>
      <c r="GC141" s="2"/>
      <c r="GD141" s="2"/>
      <c r="GE141" s="2"/>
      <c r="GF141" s="2"/>
      <c r="GG141" s="2"/>
      <c r="GH141" s="2"/>
      <c r="GI141" s="2"/>
      <c r="GJ141" s="382"/>
      <c r="GK141" s="382"/>
      <c r="GL141" s="382"/>
      <c r="GM141" s="2"/>
      <c r="GN141" s="2"/>
      <c r="GO141" s="2"/>
      <c r="GP141" s="2"/>
      <c r="GQ141" s="2"/>
      <c r="GR141" s="2"/>
    </row>
    <row r="142" spans="1:200" x14ac:dyDescent="0.35">
      <c r="A142" s="2" t="s">
        <v>739</v>
      </c>
      <c r="B142" s="2" t="s">
        <v>0</v>
      </c>
      <c r="C142" s="2" t="s">
        <v>738</v>
      </c>
      <c r="D142" s="2">
        <v>5</v>
      </c>
      <c r="E142" s="2">
        <v>0</v>
      </c>
      <c r="F142" s="2">
        <v>24</v>
      </c>
      <c r="G142" s="2">
        <v>6</v>
      </c>
      <c r="H142" s="2">
        <v>5</v>
      </c>
      <c r="I142" s="2">
        <v>30</v>
      </c>
      <c r="J142" s="2">
        <v>69</v>
      </c>
      <c r="K142" s="2">
        <v>67</v>
      </c>
      <c r="L142" s="2">
        <v>78</v>
      </c>
      <c r="M142" s="2">
        <v>0</v>
      </c>
      <c r="N142" s="2">
        <v>0</v>
      </c>
      <c r="O142" s="2">
        <v>136</v>
      </c>
      <c r="P142" s="2">
        <v>214</v>
      </c>
      <c r="Q142" s="2">
        <v>214</v>
      </c>
      <c r="R142" s="2">
        <v>214</v>
      </c>
      <c r="S142" s="2">
        <v>69</v>
      </c>
      <c r="T142" s="2">
        <v>0.11111111111111116</v>
      </c>
      <c r="U142" s="2">
        <v>67</v>
      </c>
      <c r="V142" s="2">
        <v>-0.61111111111111072</v>
      </c>
      <c r="W142" s="2">
        <v>0</v>
      </c>
      <c r="X142" s="2" t="e">
        <v>#DIV/0!</v>
      </c>
      <c r="Y142" s="2">
        <v>1</v>
      </c>
      <c r="Z142" s="2">
        <v>9</v>
      </c>
      <c r="AA142" s="2">
        <v>4</v>
      </c>
      <c r="AB142" s="2">
        <v>9</v>
      </c>
      <c r="AC142" s="2">
        <v>0</v>
      </c>
      <c r="AD142" s="2">
        <v>12</v>
      </c>
      <c r="AG142" s="2">
        <v>41</v>
      </c>
      <c r="AH142" s="2">
        <v>36</v>
      </c>
      <c r="AI142" s="2">
        <v>50</v>
      </c>
      <c r="AJ142" s="2">
        <v>50</v>
      </c>
      <c r="AK142" s="2">
        <v>50</v>
      </c>
      <c r="AL142" s="2">
        <v>52</v>
      </c>
      <c r="AM142" s="382">
        <v>881</v>
      </c>
      <c r="AN142" s="2">
        <v>905</v>
      </c>
      <c r="AO142" s="2">
        <v>-24</v>
      </c>
      <c r="AP142" s="2">
        <v>214.00142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1</v>
      </c>
      <c r="BV142" s="65">
        <v>1</v>
      </c>
      <c r="BW142" s="65">
        <v>0</v>
      </c>
      <c r="BX142" s="65">
        <v>1</v>
      </c>
      <c r="BY142" s="65">
        <v>0</v>
      </c>
      <c r="BZ142" s="65">
        <v>0</v>
      </c>
      <c r="CA142" s="65">
        <v>0</v>
      </c>
      <c r="CB142" s="65">
        <v>1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1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13</v>
      </c>
      <c r="CT142" s="65">
        <v>13</v>
      </c>
      <c r="CU142" s="65">
        <v>15</v>
      </c>
      <c r="CV142" s="65">
        <v>9</v>
      </c>
      <c r="CW142" s="65">
        <v>8</v>
      </c>
      <c r="CX142" s="65">
        <v>15</v>
      </c>
      <c r="CY142" s="65">
        <v>9</v>
      </c>
      <c r="CZ142" s="65">
        <v>12</v>
      </c>
      <c r="DA142" s="65">
        <v>15</v>
      </c>
      <c r="DB142" s="65">
        <v>14</v>
      </c>
      <c r="DC142" s="65">
        <v>10</v>
      </c>
      <c r="DD142" s="65">
        <v>14</v>
      </c>
      <c r="DE142" s="65">
        <v>14</v>
      </c>
      <c r="DF142" s="65">
        <v>14</v>
      </c>
      <c r="DG142" s="65">
        <v>10</v>
      </c>
      <c r="DH142" s="65">
        <v>12</v>
      </c>
      <c r="DI142" s="65">
        <v>8</v>
      </c>
      <c r="DJ142" s="65">
        <v>9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382" t="s">
        <v>335</v>
      </c>
      <c r="DU142" s="382" t="s">
        <v>332</v>
      </c>
      <c r="DV142" s="382">
        <v>51</v>
      </c>
      <c r="DW142" s="2" t="s">
        <v>1</v>
      </c>
      <c r="DX142" s="2">
        <v>50</v>
      </c>
      <c r="DY142" s="382">
        <v>4</v>
      </c>
      <c r="DZ142" s="382">
        <v>4</v>
      </c>
      <c r="EA142" s="382">
        <v>4</v>
      </c>
      <c r="EB142" s="382">
        <v>3</v>
      </c>
      <c r="EC142" s="382">
        <v>2</v>
      </c>
      <c r="ED142" s="382">
        <v>5</v>
      </c>
      <c r="EE142" s="382">
        <v>3</v>
      </c>
      <c r="EF142" s="382">
        <v>4</v>
      </c>
      <c r="EG142" s="382">
        <v>5</v>
      </c>
      <c r="EH142" s="382">
        <v>5</v>
      </c>
      <c r="EI142" s="382">
        <v>4</v>
      </c>
      <c r="EJ142" s="382">
        <v>4</v>
      </c>
      <c r="EK142" s="382">
        <v>4</v>
      </c>
      <c r="EL142" s="382">
        <v>5</v>
      </c>
      <c r="EM142" s="382">
        <v>3</v>
      </c>
      <c r="EN142" s="382">
        <v>4</v>
      </c>
      <c r="EO142" s="382">
        <v>3</v>
      </c>
      <c r="EP142" s="382">
        <v>3</v>
      </c>
      <c r="EQ142" s="382">
        <v>4</v>
      </c>
      <c r="ER142" s="382">
        <v>4</v>
      </c>
      <c r="ES142" s="382">
        <v>5</v>
      </c>
      <c r="ET142" s="382">
        <v>2</v>
      </c>
      <c r="EU142" s="382">
        <v>3</v>
      </c>
      <c r="EV142" s="382">
        <v>4</v>
      </c>
      <c r="EW142" s="382">
        <v>2</v>
      </c>
      <c r="EX142" s="382">
        <v>4</v>
      </c>
      <c r="EY142" s="382">
        <v>5</v>
      </c>
      <c r="EZ142" s="382">
        <v>5</v>
      </c>
      <c r="FA142" s="382">
        <v>2</v>
      </c>
      <c r="FB142" s="382">
        <v>5</v>
      </c>
      <c r="FC142" s="382">
        <v>4</v>
      </c>
      <c r="FD142" s="382">
        <v>5</v>
      </c>
      <c r="FE142" s="382">
        <v>4</v>
      </c>
      <c r="FF142" s="382">
        <v>4</v>
      </c>
      <c r="FG142" s="382">
        <v>2</v>
      </c>
      <c r="FH142" s="382">
        <v>3</v>
      </c>
      <c r="FI142" s="382">
        <v>5</v>
      </c>
      <c r="FJ142" s="382">
        <v>5</v>
      </c>
      <c r="FK142" s="382">
        <v>6</v>
      </c>
      <c r="FL142" s="382">
        <v>4</v>
      </c>
      <c r="FM142" s="382">
        <v>3</v>
      </c>
      <c r="FN142" s="382">
        <v>6</v>
      </c>
      <c r="FO142" s="382">
        <v>4</v>
      </c>
      <c r="FP142" s="382">
        <v>4</v>
      </c>
      <c r="FQ142" s="382">
        <v>5</v>
      </c>
      <c r="FR142" s="382">
        <v>4</v>
      </c>
      <c r="FS142" s="382">
        <v>4</v>
      </c>
      <c r="FT142" s="382">
        <v>5</v>
      </c>
      <c r="FU142" s="382">
        <v>6</v>
      </c>
      <c r="FV142" s="382">
        <v>4</v>
      </c>
      <c r="FW142" s="382">
        <v>3</v>
      </c>
      <c r="FX142" s="382">
        <v>4</v>
      </c>
      <c r="FY142" s="382">
        <v>3</v>
      </c>
      <c r="FZ142" s="382">
        <v>3</v>
      </c>
      <c r="GA142" s="2"/>
      <c r="GB142" s="2"/>
      <c r="GC142" s="2"/>
      <c r="GD142" s="2"/>
      <c r="GE142" s="2"/>
      <c r="GF142" s="2"/>
      <c r="GG142" s="2"/>
      <c r="GH142" s="2"/>
      <c r="GI142" s="2"/>
      <c r="GJ142" s="382"/>
      <c r="GK142" s="382"/>
      <c r="GL142" s="382"/>
      <c r="GM142" s="2"/>
      <c r="GN142" s="2"/>
      <c r="GO142" s="2"/>
      <c r="GP142" s="2"/>
      <c r="GQ142" s="2"/>
      <c r="GR142" s="2"/>
    </row>
    <row r="143" spans="1:200" x14ac:dyDescent="0.35">
      <c r="A143" s="2" t="s">
        <v>740</v>
      </c>
      <c r="B143" s="2" t="s">
        <v>360</v>
      </c>
      <c r="C143" s="2" t="s">
        <v>740</v>
      </c>
      <c r="D143" s="2">
        <v>7</v>
      </c>
      <c r="E143" s="2">
        <v>0</v>
      </c>
      <c r="F143" s="2">
        <v>19</v>
      </c>
      <c r="G143" s="2">
        <v>9</v>
      </c>
      <c r="H143" s="2">
        <v>7</v>
      </c>
      <c r="I143" s="2">
        <v>28</v>
      </c>
      <c r="J143" s="2">
        <v>76</v>
      </c>
      <c r="K143" s="2">
        <v>68</v>
      </c>
      <c r="L143" s="2">
        <v>71</v>
      </c>
      <c r="M143" s="2">
        <v>0</v>
      </c>
      <c r="N143" s="2">
        <v>0</v>
      </c>
      <c r="O143" s="2">
        <v>144</v>
      </c>
      <c r="P143" s="2">
        <v>215</v>
      </c>
      <c r="Q143" s="2">
        <v>215</v>
      </c>
      <c r="R143" s="2">
        <v>215</v>
      </c>
      <c r="S143" s="2">
        <v>76</v>
      </c>
      <c r="T143" s="2">
        <v>0.44444444444444464</v>
      </c>
      <c r="U143" s="2">
        <v>68</v>
      </c>
      <c r="V143" s="2">
        <v>-0.16666666666666696</v>
      </c>
      <c r="W143" s="2">
        <v>0</v>
      </c>
      <c r="X143" s="2" t="e">
        <v>#DIV/0!</v>
      </c>
      <c r="Y143" s="2">
        <v>2</v>
      </c>
      <c r="Z143" s="2">
        <v>12</v>
      </c>
      <c r="AA143" s="2">
        <v>3</v>
      </c>
      <c r="AB143" s="2">
        <v>8</v>
      </c>
      <c r="AC143" s="2">
        <v>2</v>
      </c>
      <c r="AD143" s="2">
        <v>8</v>
      </c>
      <c r="AG143" s="2">
        <v>56</v>
      </c>
      <c r="AH143" s="2">
        <v>56</v>
      </c>
      <c r="AI143" s="2">
        <v>52</v>
      </c>
      <c r="AJ143" s="2">
        <v>52</v>
      </c>
      <c r="AK143" s="2">
        <v>52</v>
      </c>
      <c r="AL143" s="2">
        <v>53</v>
      </c>
      <c r="AM143" s="382">
        <v>877.66666666666663</v>
      </c>
      <c r="AN143" s="2">
        <v>880</v>
      </c>
      <c r="AO143" s="2">
        <v>-2.3333333333333712</v>
      </c>
      <c r="AP143" s="2">
        <v>215.00143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1</v>
      </c>
      <c r="BW143" s="65">
        <v>0</v>
      </c>
      <c r="BX143" s="65">
        <v>0</v>
      </c>
      <c r="BY143" s="65">
        <v>2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1</v>
      </c>
      <c r="CF143" s="65">
        <v>1</v>
      </c>
      <c r="CG143" s="65">
        <v>0</v>
      </c>
      <c r="CH143" s="65">
        <v>1</v>
      </c>
      <c r="CI143" s="65">
        <v>1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14</v>
      </c>
      <c r="CT143" s="65">
        <v>14</v>
      </c>
      <c r="CU143" s="65">
        <v>17</v>
      </c>
      <c r="CV143" s="65">
        <v>14</v>
      </c>
      <c r="CW143" s="65">
        <v>10</v>
      </c>
      <c r="CX143" s="65">
        <v>16</v>
      </c>
      <c r="CY143" s="65">
        <v>9</v>
      </c>
      <c r="CZ143" s="65">
        <v>8</v>
      </c>
      <c r="DA143" s="65">
        <v>14</v>
      </c>
      <c r="DB143" s="65">
        <v>14</v>
      </c>
      <c r="DC143" s="65">
        <v>12</v>
      </c>
      <c r="DD143" s="65">
        <v>9</v>
      </c>
      <c r="DE143" s="65">
        <v>12</v>
      </c>
      <c r="DF143" s="65">
        <v>13</v>
      </c>
      <c r="DG143" s="65">
        <v>10</v>
      </c>
      <c r="DH143" s="65">
        <v>12</v>
      </c>
      <c r="DI143" s="65">
        <v>8</v>
      </c>
      <c r="DJ143" s="65">
        <v>9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382" t="s">
        <v>387</v>
      </c>
      <c r="DU143" s="382" t="s">
        <v>332</v>
      </c>
      <c r="DV143" s="382">
        <v>53</v>
      </c>
      <c r="DW143" s="2" t="s">
        <v>1</v>
      </c>
      <c r="DX143" s="2">
        <v>52</v>
      </c>
      <c r="DY143" s="382">
        <v>4</v>
      </c>
      <c r="DZ143" s="382">
        <v>5</v>
      </c>
      <c r="EA143" s="382">
        <v>5</v>
      </c>
      <c r="EB143" s="382">
        <v>5</v>
      </c>
      <c r="EC143" s="382">
        <v>4</v>
      </c>
      <c r="ED143" s="382">
        <v>6</v>
      </c>
      <c r="EE143" s="382">
        <v>3</v>
      </c>
      <c r="EF143" s="382">
        <v>2</v>
      </c>
      <c r="EG143" s="382">
        <v>5</v>
      </c>
      <c r="EH143" s="382">
        <v>6</v>
      </c>
      <c r="EI143" s="382">
        <v>4</v>
      </c>
      <c r="EJ143" s="382">
        <v>3</v>
      </c>
      <c r="EK143" s="382">
        <v>4</v>
      </c>
      <c r="EL143" s="382">
        <v>6</v>
      </c>
      <c r="EM143" s="382">
        <v>5</v>
      </c>
      <c r="EN143" s="382">
        <v>4</v>
      </c>
      <c r="EO143" s="382">
        <v>3</v>
      </c>
      <c r="EP143" s="382">
        <v>2</v>
      </c>
      <c r="EQ143" s="382">
        <v>6</v>
      </c>
      <c r="ER143" s="382">
        <v>5</v>
      </c>
      <c r="ES143" s="382">
        <v>5</v>
      </c>
      <c r="ET143" s="382">
        <v>4</v>
      </c>
      <c r="EU143" s="382">
        <v>4</v>
      </c>
      <c r="EV143" s="382">
        <v>5</v>
      </c>
      <c r="EW143" s="382">
        <v>3</v>
      </c>
      <c r="EX143" s="382">
        <v>2</v>
      </c>
      <c r="EY143" s="382">
        <v>4</v>
      </c>
      <c r="EZ143" s="382">
        <v>4</v>
      </c>
      <c r="FA143" s="382">
        <v>3</v>
      </c>
      <c r="FB143" s="382">
        <v>3</v>
      </c>
      <c r="FC143" s="382">
        <v>4</v>
      </c>
      <c r="FD143" s="382">
        <v>4</v>
      </c>
      <c r="FE143" s="382">
        <v>2</v>
      </c>
      <c r="FF143" s="382">
        <v>4</v>
      </c>
      <c r="FG143" s="382">
        <v>2</v>
      </c>
      <c r="FH143" s="382">
        <v>4</v>
      </c>
      <c r="FI143" s="382">
        <v>4</v>
      </c>
      <c r="FJ143" s="382">
        <v>4</v>
      </c>
      <c r="FK143" s="382">
        <v>7</v>
      </c>
      <c r="FL143" s="382">
        <v>5</v>
      </c>
      <c r="FM143" s="382">
        <v>2</v>
      </c>
      <c r="FN143" s="382">
        <v>5</v>
      </c>
      <c r="FO143" s="382">
        <v>3</v>
      </c>
      <c r="FP143" s="382">
        <v>4</v>
      </c>
      <c r="FQ143" s="382">
        <v>5</v>
      </c>
      <c r="FR143" s="382">
        <v>4</v>
      </c>
      <c r="FS143" s="382">
        <v>5</v>
      </c>
      <c r="FT143" s="382">
        <v>3</v>
      </c>
      <c r="FU143" s="382">
        <v>4</v>
      </c>
      <c r="FV143" s="382">
        <v>3</v>
      </c>
      <c r="FW143" s="382">
        <v>3</v>
      </c>
      <c r="FX143" s="382">
        <v>4</v>
      </c>
      <c r="FY143" s="382">
        <v>3</v>
      </c>
      <c r="FZ143" s="382">
        <v>3</v>
      </c>
      <c r="GA143" s="2"/>
      <c r="GB143" s="2"/>
      <c r="GC143" s="2"/>
      <c r="GD143" s="2"/>
      <c r="GE143" s="2"/>
      <c r="GF143" s="2"/>
      <c r="GG143" s="2"/>
      <c r="GH143" s="2"/>
      <c r="GI143" s="2"/>
      <c r="GJ143" s="382"/>
      <c r="GK143" s="382"/>
      <c r="GL143" s="382"/>
      <c r="GM143" s="2"/>
      <c r="GN143" s="2"/>
      <c r="GO143" s="2"/>
      <c r="GP143" s="2"/>
      <c r="GQ143" s="2"/>
      <c r="GR143" s="2"/>
    </row>
    <row r="144" spans="1:200" x14ac:dyDescent="0.35">
      <c r="A144" s="2" t="s">
        <v>741</v>
      </c>
      <c r="B144" s="2" t="s">
        <v>341</v>
      </c>
      <c r="C144" s="2" t="s">
        <v>741</v>
      </c>
      <c r="D144" s="2">
        <v>5</v>
      </c>
      <c r="E144" s="2">
        <v>0</v>
      </c>
      <c r="F144" s="2">
        <v>17</v>
      </c>
      <c r="G144" s="2">
        <v>8</v>
      </c>
      <c r="H144" s="2">
        <v>5</v>
      </c>
      <c r="I144" s="2">
        <v>25</v>
      </c>
      <c r="J144" s="2">
        <v>70</v>
      </c>
      <c r="K144" s="2">
        <v>71</v>
      </c>
      <c r="L144" s="2">
        <v>75</v>
      </c>
      <c r="M144" s="2">
        <v>0</v>
      </c>
      <c r="N144" s="2">
        <v>0</v>
      </c>
      <c r="O144" s="2">
        <v>141</v>
      </c>
      <c r="P144" s="2">
        <v>216</v>
      </c>
      <c r="Q144" s="2">
        <v>216</v>
      </c>
      <c r="R144" s="2">
        <v>216</v>
      </c>
      <c r="S144" s="2">
        <v>70</v>
      </c>
      <c r="T144" s="2">
        <v>-5.5555555555555802E-2</v>
      </c>
      <c r="U144" s="2">
        <v>71</v>
      </c>
      <c r="V144" s="2">
        <v>-0.22222222222222232</v>
      </c>
      <c r="W144" s="2">
        <v>0</v>
      </c>
      <c r="X144" s="2" t="e">
        <v>#DIV/0!</v>
      </c>
      <c r="Y144" s="2">
        <v>2</v>
      </c>
      <c r="Z144" s="2">
        <v>7</v>
      </c>
      <c r="AA144" s="2">
        <v>2</v>
      </c>
      <c r="AB144" s="2">
        <v>9</v>
      </c>
      <c r="AC144" s="2">
        <v>1</v>
      </c>
      <c r="AD144" s="2">
        <v>9</v>
      </c>
      <c r="AG144" s="2">
        <v>44</v>
      </c>
      <c r="AH144" s="2">
        <v>48</v>
      </c>
      <c r="AI144" s="2">
        <v>53</v>
      </c>
      <c r="AJ144" s="2">
        <v>53</v>
      </c>
      <c r="AK144" s="2">
        <v>53</v>
      </c>
      <c r="AL144" s="2">
        <v>54</v>
      </c>
      <c r="AM144" s="382">
        <v>875</v>
      </c>
      <c r="AN144" s="2">
        <v>835</v>
      </c>
      <c r="AO144" s="2">
        <v>40</v>
      </c>
      <c r="AP144" s="2">
        <v>216.00144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1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2</v>
      </c>
      <c r="CC144" s="65">
        <v>0</v>
      </c>
      <c r="CD144" s="65">
        <v>0</v>
      </c>
      <c r="CE144" s="65">
        <v>0</v>
      </c>
      <c r="CF144" s="65">
        <v>0</v>
      </c>
      <c r="CG144" s="65">
        <v>1</v>
      </c>
      <c r="CH144" s="65">
        <v>1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12</v>
      </c>
      <c r="CT144" s="65">
        <v>13</v>
      </c>
      <c r="CU144" s="65">
        <v>17</v>
      </c>
      <c r="CV144" s="65">
        <v>11</v>
      </c>
      <c r="CW144" s="65">
        <v>9</v>
      </c>
      <c r="CX144" s="65">
        <v>14</v>
      </c>
      <c r="CY144" s="65">
        <v>9</v>
      </c>
      <c r="CZ144" s="65">
        <v>9</v>
      </c>
      <c r="DA144" s="65">
        <v>16</v>
      </c>
      <c r="DB144" s="65">
        <v>17</v>
      </c>
      <c r="DC144" s="65">
        <v>8</v>
      </c>
      <c r="DD144" s="65">
        <v>11</v>
      </c>
      <c r="DE144" s="65">
        <v>14</v>
      </c>
      <c r="DF144" s="65">
        <v>15</v>
      </c>
      <c r="DG144" s="65">
        <v>9</v>
      </c>
      <c r="DH144" s="65">
        <v>15</v>
      </c>
      <c r="DI144" s="65">
        <v>8</v>
      </c>
      <c r="DJ144" s="65">
        <v>9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382" t="s">
        <v>388</v>
      </c>
      <c r="DU144" s="382" t="s">
        <v>332</v>
      </c>
      <c r="DV144" s="382">
        <v>54</v>
      </c>
      <c r="DW144" s="2" t="s">
        <v>1</v>
      </c>
      <c r="DX144" s="2">
        <v>53</v>
      </c>
      <c r="DY144" s="382">
        <v>4</v>
      </c>
      <c r="DZ144" s="382">
        <v>4</v>
      </c>
      <c r="EA144" s="382">
        <v>7</v>
      </c>
      <c r="EB144" s="382">
        <v>3</v>
      </c>
      <c r="EC144" s="382">
        <v>3</v>
      </c>
      <c r="ED144" s="382">
        <v>5</v>
      </c>
      <c r="EE144" s="382">
        <v>3</v>
      </c>
      <c r="EF144" s="382">
        <v>3</v>
      </c>
      <c r="EG144" s="382">
        <v>6</v>
      </c>
      <c r="EH144" s="382">
        <v>5</v>
      </c>
      <c r="EI144" s="382">
        <v>2</v>
      </c>
      <c r="EJ144" s="382">
        <v>5</v>
      </c>
      <c r="EK144" s="382">
        <v>4</v>
      </c>
      <c r="EL144" s="382">
        <v>5</v>
      </c>
      <c r="EM144" s="382">
        <v>3</v>
      </c>
      <c r="EN144" s="382">
        <v>2</v>
      </c>
      <c r="EO144" s="382">
        <v>3</v>
      </c>
      <c r="EP144" s="382">
        <v>3</v>
      </c>
      <c r="EQ144" s="382">
        <v>4</v>
      </c>
      <c r="ER144" s="382">
        <v>4</v>
      </c>
      <c r="ES144" s="382">
        <v>5</v>
      </c>
      <c r="ET144" s="382">
        <v>4</v>
      </c>
      <c r="EU144" s="382">
        <v>2</v>
      </c>
      <c r="EV144" s="382">
        <v>5</v>
      </c>
      <c r="EW144" s="382">
        <v>3</v>
      </c>
      <c r="EX144" s="382">
        <v>3</v>
      </c>
      <c r="EY144" s="382">
        <v>5</v>
      </c>
      <c r="EZ144" s="382">
        <v>6</v>
      </c>
      <c r="FA144" s="382">
        <v>2</v>
      </c>
      <c r="FB144" s="382">
        <v>3</v>
      </c>
      <c r="FC144" s="382">
        <v>6</v>
      </c>
      <c r="FD144" s="382">
        <v>6</v>
      </c>
      <c r="FE144" s="382">
        <v>3</v>
      </c>
      <c r="FF144" s="382">
        <v>4</v>
      </c>
      <c r="FG144" s="382">
        <v>3</v>
      </c>
      <c r="FH144" s="382">
        <v>3</v>
      </c>
      <c r="FI144" s="382">
        <v>4</v>
      </c>
      <c r="FJ144" s="382">
        <v>5</v>
      </c>
      <c r="FK144" s="382">
        <v>5</v>
      </c>
      <c r="FL144" s="382">
        <v>4</v>
      </c>
      <c r="FM144" s="382">
        <v>4</v>
      </c>
      <c r="FN144" s="382">
        <v>4</v>
      </c>
      <c r="FO144" s="382">
        <v>3</v>
      </c>
      <c r="FP144" s="382">
        <v>3</v>
      </c>
      <c r="FQ144" s="382">
        <v>5</v>
      </c>
      <c r="FR144" s="382">
        <v>6</v>
      </c>
      <c r="FS144" s="382">
        <v>4</v>
      </c>
      <c r="FT144" s="382">
        <v>3</v>
      </c>
      <c r="FU144" s="382">
        <v>4</v>
      </c>
      <c r="FV144" s="382">
        <v>4</v>
      </c>
      <c r="FW144" s="382">
        <v>3</v>
      </c>
      <c r="FX144" s="382">
        <v>9</v>
      </c>
      <c r="FY144" s="382">
        <v>2</v>
      </c>
      <c r="FZ144" s="382">
        <v>3</v>
      </c>
      <c r="GA144" s="2"/>
      <c r="GB144" s="2"/>
      <c r="GC144" s="2"/>
      <c r="GD144" s="2"/>
      <c r="GE144" s="2"/>
      <c r="GF144" s="2"/>
      <c r="GG144" s="2"/>
      <c r="GH144" s="2"/>
      <c r="GI144" s="2"/>
      <c r="GJ144" s="382"/>
      <c r="GK144" s="382"/>
      <c r="GL144" s="382"/>
      <c r="GM144" s="2"/>
      <c r="GN144" s="2"/>
      <c r="GO144" s="2"/>
      <c r="GP144" s="2"/>
      <c r="GQ144" s="2"/>
      <c r="GR144" s="2"/>
    </row>
    <row r="145" spans="1:200" x14ac:dyDescent="0.35">
      <c r="A145" s="2" t="s">
        <v>742</v>
      </c>
      <c r="B145" s="2" t="s">
        <v>361</v>
      </c>
      <c r="C145" s="2" t="s">
        <v>742</v>
      </c>
      <c r="D145" s="2">
        <v>4</v>
      </c>
      <c r="E145" s="2">
        <v>0</v>
      </c>
      <c r="F145" s="2">
        <v>15</v>
      </c>
      <c r="G145" s="2">
        <v>11</v>
      </c>
      <c r="H145" s="2">
        <v>4</v>
      </c>
      <c r="I145" s="2">
        <v>26</v>
      </c>
      <c r="J145" s="2">
        <v>72</v>
      </c>
      <c r="K145" s="2">
        <v>73</v>
      </c>
      <c r="L145" s="2">
        <v>73</v>
      </c>
      <c r="M145" s="2">
        <v>0</v>
      </c>
      <c r="N145" s="2">
        <v>0</v>
      </c>
      <c r="O145" s="2">
        <v>145</v>
      </c>
      <c r="P145" s="2">
        <v>218</v>
      </c>
      <c r="Q145" s="2">
        <v>218</v>
      </c>
      <c r="R145" s="2">
        <v>218</v>
      </c>
      <c r="S145" s="2">
        <v>72</v>
      </c>
      <c r="T145" s="2">
        <v>-5.5555555555555358E-2</v>
      </c>
      <c r="U145" s="2">
        <v>73</v>
      </c>
      <c r="V145" s="2">
        <v>0</v>
      </c>
      <c r="W145" s="2">
        <v>0</v>
      </c>
      <c r="X145" s="2" t="e">
        <v>#DIV/0!</v>
      </c>
      <c r="Y145" s="2">
        <v>2</v>
      </c>
      <c r="Z145" s="2">
        <v>8</v>
      </c>
      <c r="AA145" s="2">
        <v>2</v>
      </c>
      <c r="AB145" s="2">
        <v>10</v>
      </c>
      <c r="AC145" s="2">
        <v>0</v>
      </c>
      <c r="AD145" s="2">
        <v>8</v>
      </c>
      <c r="AG145" s="2">
        <v>54</v>
      </c>
      <c r="AH145" s="2">
        <v>57</v>
      </c>
      <c r="AI145" s="2">
        <v>54</v>
      </c>
      <c r="AJ145" s="2">
        <v>54</v>
      </c>
      <c r="AK145" s="2">
        <v>54</v>
      </c>
      <c r="AL145" s="2">
        <v>55</v>
      </c>
      <c r="AM145" s="382">
        <v>869</v>
      </c>
      <c r="AN145" s="2">
        <v>817</v>
      </c>
      <c r="AO145" s="2">
        <v>52</v>
      </c>
      <c r="AP145" s="2">
        <v>218.00145000000001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2</v>
      </c>
      <c r="CH145" s="65">
        <v>2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13</v>
      </c>
      <c r="CT145" s="65">
        <v>16</v>
      </c>
      <c r="CU145" s="65">
        <v>19</v>
      </c>
      <c r="CV145" s="65">
        <v>10</v>
      </c>
      <c r="CW145" s="65">
        <v>9</v>
      </c>
      <c r="CX145" s="65">
        <v>15</v>
      </c>
      <c r="CY145" s="65">
        <v>9</v>
      </c>
      <c r="CZ145" s="65">
        <v>9</v>
      </c>
      <c r="DA145" s="65">
        <v>15</v>
      </c>
      <c r="DB145" s="65">
        <v>15</v>
      </c>
      <c r="DC145" s="65">
        <v>11</v>
      </c>
      <c r="DD145" s="65">
        <v>12</v>
      </c>
      <c r="DE145" s="65">
        <v>14</v>
      </c>
      <c r="DF145" s="65">
        <v>15</v>
      </c>
      <c r="DG145" s="65">
        <v>10</v>
      </c>
      <c r="DH145" s="65">
        <v>9</v>
      </c>
      <c r="DI145" s="65">
        <v>7</v>
      </c>
      <c r="DJ145" s="65">
        <v>10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382" t="s">
        <v>389</v>
      </c>
      <c r="DU145" s="382" t="s">
        <v>332</v>
      </c>
      <c r="DV145" s="382">
        <v>55</v>
      </c>
      <c r="DW145" s="2" t="s">
        <v>1</v>
      </c>
      <c r="DX145" s="2">
        <v>54</v>
      </c>
      <c r="DY145" s="382">
        <v>5</v>
      </c>
      <c r="DZ145" s="382">
        <v>5</v>
      </c>
      <c r="EA145" s="382">
        <v>8</v>
      </c>
      <c r="EB145" s="382">
        <v>4</v>
      </c>
      <c r="EC145" s="382">
        <v>3</v>
      </c>
      <c r="ED145" s="382">
        <v>5</v>
      </c>
      <c r="EE145" s="382">
        <v>3</v>
      </c>
      <c r="EF145" s="382">
        <v>3</v>
      </c>
      <c r="EG145" s="382">
        <v>4</v>
      </c>
      <c r="EH145" s="382">
        <v>6</v>
      </c>
      <c r="EI145" s="382">
        <v>3</v>
      </c>
      <c r="EJ145" s="382">
        <v>4</v>
      </c>
      <c r="EK145" s="382">
        <v>5</v>
      </c>
      <c r="EL145" s="382">
        <v>4</v>
      </c>
      <c r="EM145" s="382">
        <v>3</v>
      </c>
      <c r="EN145" s="382">
        <v>2</v>
      </c>
      <c r="EO145" s="382">
        <v>2</v>
      </c>
      <c r="EP145" s="382">
        <v>3</v>
      </c>
      <c r="EQ145" s="382">
        <v>5</v>
      </c>
      <c r="ER145" s="382">
        <v>5</v>
      </c>
      <c r="ES145" s="382">
        <v>5</v>
      </c>
      <c r="ET145" s="382">
        <v>3</v>
      </c>
      <c r="EU145" s="382">
        <v>3</v>
      </c>
      <c r="EV145" s="382">
        <v>6</v>
      </c>
      <c r="EW145" s="382">
        <v>3</v>
      </c>
      <c r="EX145" s="382">
        <v>3</v>
      </c>
      <c r="EY145" s="382">
        <v>5</v>
      </c>
      <c r="EZ145" s="382">
        <v>4</v>
      </c>
      <c r="FA145" s="382">
        <v>4</v>
      </c>
      <c r="FB145" s="382">
        <v>5</v>
      </c>
      <c r="FC145" s="382">
        <v>5</v>
      </c>
      <c r="FD145" s="382">
        <v>6</v>
      </c>
      <c r="FE145" s="382">
        <v>4</v>
      </c>
      <c r="FF145" s="382">
        <v>2</v>
      </c>
      <c r="FG145" s="382">
        <v>2</v>
      </c>
      <c r="FH145" s="382">
        <v>3</v>
      </c>
      <c r="FI145" s="382">
        <v>3</v>
      </c>
      <c r="FJ145" s="382">
        <v>6</v>
      </c>
      <c r="FK145" s="382">
        <v>6</v>
      </c>
      <c r="FL145" s="382">
        <v>3</v>
      </c>
      <c r="FM145" s="382">
        <v>3</v>
      </c>
      <c r="FN145" s="382">
        <v>4</v>
      </c>
      <c r="FO145" s="382">
        <v>3</v>
      </c>
      <c r="FP145" s="382">
        <v>3</v>
      </c>
      <c r="FQ145" s="382">
        <v>6</v>
      </c>
      <c r="FR145" s="382">
        <v>5</v>
      </c>
      <c r="FS145" s="382">
        <v>4</v>
      </c>
      <c r="FT145" s="382">
        <v>3</v>
      </c>
      <c r="FU145" s="382">
        <v>4</v>
      </c>
      <c r="FV145" s="382">
        <v>5</v>
      </c>
      <c r="FW145" s="382">
        <v>3</v>
      </c>
      <c r="FX145" s="382">
        <v>5</v>
      </c>
      <c r="FY145" s="382">
        <v>3</v>
      </c>
      <c r="FZ145" s="382">
        <v>4</v>
      </c>
      <c r="GA145" s="2"/>
      <c r="GB145" s="2"/>
      <c r="GC145" s="2"/>
      <c r="GD145" s="2"/>
      <c r="GE145" s="2"/>
      <c r="GF145" s="2"/>
      <c r="GG145" s="2"/>
      <c r="GH145" s="2"/>
      <c r="GI145" s="2"/>
      <c r="GJ145" s="382"/>
      <c r="GK145" s="382"/>
      <c r="GL145" s="382"/>
      <c r="GM145" s="2"/>
      <c r="GN145" s="2"/>
      <c r="GO145" s="2"/>
      <c r="GP145" s="2"/>
      <c r="GQ145" s="2"/>
      <c r="GR145" s="2"/>
    </row>
    <row r="146" spans="1:200" x14ac:dyDescent="0.35">
      <c r="A146" s="2" t="s">
        <v>743</v>
      </c>
      <c r="B146" s="2" t="s">
        <v>344</v>
      </c>
      <c r="C146" s="2" t="s">
        <v>743</v>
      </c>
      <c r="D146" s="2">
        <v>1</v>
      </c>
      <c r="E146" s="2">
        <v>0</v>
      </c>
      <c r="F146" s="2">
        <v>19</v>
      </c>
      <c r="G146" s="2">
        <v>9</v>
      </c>
      <c r="H146" s="2">
        <v>1</v>
      </c>
      <c r="I146" s="2">
        <v>28</v>
      </c>
      <c r="J146" s="2">
        <v>71</v>
      </c>
      <c r="K146" s="2">
        <v>70</v>
      </c>
      <c r="L146" s="2">
        <v>81</v>
      </c>
      <c r="M146" s="2">
        <v>0</v>
      </c>
      <c r="N146" s="2">
        <v>0</v>
      </c>
      <c r="O146" s="2">
        <v>141</v>
      </c>
      <c r="P146" s="2">
        <v>222</v>
      </c>
      <c r="Q146" s="2">
        <v>222</v>
      </c>
      <c r="R146" s="2">
        <v>222</v>
      </c>
      <c r="S146" s="2">
        <v>71</v>
      </c>
      <c r="T146" s="2">
        <v>5.5555555555555802E-2</v>
      </c>
      <c r="U146" s="2">
        <v>70</v>
      </c>
      <c r="V146" s="2">
        <v>-0.61111111111111116</v>
      </c>
      <c r="W146" s="2">
        <v>0</v>
      </c>
      <c r="X146" s="2" t="e">
        <v>#DIV/0!</v>
      </c>
      <c r="Y146" s="2">
        <v>1</v>
      </c>
      <c r="Z146" s="2">
        <v>9</v>
      </c>
      <c r="AA146" s="2">
        <v>0</v>
      </c>
      <c r="AB146" s="2">
        <v>8</v>
      </c>
      <c r="AC146" s="2">
        <v>0</v>
      </c>
      <c r="AD146" s="2">
        <v>11</v>
      </c>
      <c r="AG146" s="2">
        <v>50</v>
      </c>
      <c r="AH146" s="2">
        <v>48</v>
      </c>
      <c r="AI146" s="2">
        <v>55</v>
      </c>
      <c r="AJ146" s="2">
        <v>55</v>
      </c>
      <c r="AK146" s="2">
        <v>55</v>
      </c>
      <c r="AL146" s="2">
        <v>56</v>
      </c>
      <c r="AM146" s="382">
        <v>858.66666666666663</v>
      </c>
      <c r="AN146" s="2">
        <v>844</v>
      </c>
      <c r="AO146" s="2">
        <v>14.666666666666629</v>
      </c>
      <c r="AP146" s="2">
        <v>222.00146000000001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1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11</v>
      </c>
      <c r="CT146" s="65">
        <v>17</v>
      </c>
      <c r="CU146" s="65">
        <v>17</v>
      </c>
      <c r="CV146" s="65">
        <v>10</v>
      </c>
      <c r="CW146" s="65">
        <v>9</v>
      </c>
      <c r="CX146" s="65">
        <v>15</v>
      </c>
      <c r="CY146" s="65">
        <v>11</v>
      </c>
      <c r="CZ146" s="65">
        <v>10</v>
      </c>
      <c r="DA146" s="65">
        <v>16</v>
      </c>
      <c r="DB146" s="65">
        <v>15</v>
      </c>
      <c r="DC146" s="65">
        <v>11</v>
      </c>
      <c r="DD146" s="65">
        <v>10</v>
      </c>
      <c r="DE146" s="65">
        <v>15</v>
      </c>
      <c r="DF146" s="65">
        <v>16</v>
      </c>
      <c r="DG146" s="65">
        <v>9</v>
      </c>
      <c r="DH146" s="65">
        <v>12</v>
      </c>
      <c r="DI146" s="65">
        <v>8</v>
      </c>
      <c r="DJ146" s="65">
        <v>10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382" t="s">
        <v>390</v>
      </c>
      <c r="DU146" s="382" t="s">
        <v>332</v>
      </c>
      <c r="DV146" s="382">
        <v>56</v>
      </c>
      <c r="DW146" s="2" t="s">
        <v>1</v>
      </c>
      <c r="DX146" s="2">
        <v>55</v>
      </c>
      <c r="DY146" s="382">
        <v>5</v>
      </c>
      <c r="DZ146" s="382">
        <v>4</v>
      </c>
      <c r="EA146" s="382">
        <v>4</v>
      </c>
      <c r="EB146" s="382">
        <v>3</v>
      </c>
      <c r="EC146" s="382">
        <v>3</v>
      </c>
      <c r="ED146" s="382">
        <v>5</v>
      </c>
      <c r="EE146" s="382">
        <v>4</v>
      </c>
      <c r="EF146" s="382">
        <v>4</v>
      </c>
      <c r="EG146" s="382">
        <v>5</v>
      </c>
      <c r="EH146" s="382">
        <v>5</v>
      </c>
      <c r="EI146" s="382">
        <v>3</v>
      </c>
      <c r="EJ146" s="382">
        <v>4</v>
      </c>
      <c r="EK146" s="382">
        <v>4</v>
      </c>
      <c r="EL146" s="382">
        <v>6</v>
      </c>
      <c r="EM146" s="382">
        <v>3</v>
      </c>
      <c r="EN146" s="382">
        <v>4</v>
      </c>
      <c r="EO146" s="382">
        <v>2</v>
      </c>
      <c r="EP146" s="382">
        <v>3</v>
      </c>
      <c r="EQ146" s="382">
        <v>3</v>
      </c>
      <c r="ER146" s="382">
        <v>6</v>
      </c>
      <c r="ES146" s="382">
        <v>5</v>
      </c>
      <c r="ET146" s="382">
        <v>3</v>
      </c>
      <c r="EU146" s="382">
        <v>3</v>
      </c>
      <c r="EV146" s="382">
        <v>5</v>
      </c>
      <c r="EW146" s="382">
        <v>3</v>
      </c>
      <c r="EX146" s="382">
        <v>3</v>
      </c>
      <c r="EY146" s="382">
        <v>5</v>
      </c>
      <c r="EZ146" s="382">
        <v>4</v>
      </c>
      <c r="FA146" s="382">
        <v>4</v>
      </c>
      <c r="FB146" s="382">
        <v>3</v>
      </c>
      <c r="FC146" s="382">
        <v>5</v>
      </c>
      <c r="FD146" s="382">
        <v>4</v>
      </c>
      <c r="FE146" s="382">
        <v>3</v>
      </c>
      <c r="FF146" s="382">
        <v>4</v>
      </c>
      <c r="FG146" s="382">
        <v>3</v>
      </c>
      <c r="FH146" s="382">
        <v>4</v>
      </c>
      <c r="FI146" s="382">
        <v>3</v>
      </c>
      <c r="FJ146" s="382">
        <v>7</v>
      </c>
      <c r="FK146" s="382">
        <v>8</v>
      </c>
      <c r="FL146" s="382">
        <v>4</v>
      </c>
      <c r="FM146" s="382">
        <v>3</v>
      </c>
      <c r="FN146" s="382">
        <v>5</v>
      </c>
      <c r="FO146" s="382">
        <v>4</v>
      </c>
      <c r="FP146" s="382">
        <v>3</v>
      </c>
      <c r="FQ146" s="382">
        <v>6</v>
      </c>
      <c r="FR146" s="382">
        <v>6</v>
      </c>
      <c r="FS146" s="382">
        <v>4</v>
      </c>
      <c r="FT146" s="382">
        <v>3</v>
      </c>
      <c r="FU146" s="382">
        <v>6</v>
      </c>
      <c r="FV146" s="382">
        <v>6</v>
      </c>
      <c r="FW146" s="382">
        <v>3</v>
      </c>
      <c r="FX146" s="382">
        <v>4</v>
      </c>
      <c r="FY146" s="382">
        <v>3</v>
      </c>
      <c r="FZ146" s="382">
        <v>3</v>
      </c>
      <c r="GA146" s="2"/>
      <c r="GB146" s="2"/>
      <c r="GC146" s="2"/>
      <c r="GD146" s="2"/>
      <c r="GE146" s="2"/>
      <c r="GF146" s="2"/>
      <c r="GG146" s="2"/>
      <c r="GH146" s="2"/>
      <c r="GI146" s="2"/>
      <c r="GJ146" s="382"/>
      <c r="GK146" s="382"/>
      <c r="GL146" s="382"/>
      <c r="GM146" s="2"/>
      <c r="GN146" s="2"/>
      <c r="GO146" s="2"/>
      <c r="GP146" s="2"/>
      <c r="GQ146" s="2"/>
      <c r="GR146" s="2"/>
    </row>
    <row r="147" spans="1:200" x14ac:dyDescent="0.35">
      <c r="A147" s="2" t="s">
        <v>744</v>
      </c>
      <c r="B147" s="2" t="s">
        <v>278</v>
      </c>
      <c r="C147" s="2" t="s">
        <v>744</v>
      </c>
      <c r="D147" s="2">
        <v>2</v>
      </c>
      <c r="E147" s="2">
        <v>0</v>
      </c>
      <c r="F147" s="2">
        <v>20</v>
      </c>
      <c r="G147" s="2">
        <v>9</v>
      </c>
      <c r="H147" s="2">
        <v>2</v>
      </c>
      <c r="I147" s="2">
        <v>29</v>
      </c>
      <c r="J147" s="2">
        <v>76</v>
      </c>
      <c r="K147" s="2">
        <v>67</v>
      </c>
      <c r="L147" s="2">
        <v>80</v>
      </c>
      <c r="M147" s="2">
        <v>0</v>
      </c>
      <c r="N147" s="2">
        <v>0</v>
      </c>
      <c r="O147" s="2">
        <v>143</v>
      </c>
      <c r="P147" s="2">
        <v>223</v>
      </c>
      <c r="Q147" s="2">
        <v>223</v>
      </c>
      <c r="R147" s="2">
        <v>223</v>
      </c>
      <c r="S147" s="2">
        <v>76</v>
      </c>
      <c r="T147" s="2">
        <v>0.5</v>
      </c>
      <c r="U147" s="2">
        <v>67</v>
      </c>
      <c r="V147" s="2">
        <v>-0.72222222222222232</v>
      </c>
      <c r="W147" s="2">
        <v>0</v>
      </c>
      <c r="X147" s="2" t="e">
        <v>#DIV/0!</v>
      </c>
      <c r="Y147" s="2">
        <v>0</v>
      </c>
      <c r="Z147" s="2">
        <v>11</v>
      </c>
      <c r="AA147" s="2">
        <v>2</v>
      </c>
      <c r="AB147" s="2">
        <v>7</v>
      </c>
      <c r="AC147" s="2">
        <v>0</v>
      </c>
      <c r="AD147" s="2">
        <v>11</v>
      </c>
      <c r="AG147" s="2">
        <v>56</v>
      </c>
      <c r="AH147" s="2">
        <v>54</v>
      </c>
      <c r="AI147" s="2">
        <v>56</v>
      </c>
      <c r="AJ147" s="2">
        <v>56</v>
      </c>
      <c r="AK147" s="2">
        <v>56</v>
      </c>
      <c r="AL147" s="2">
        <v>57</v>
      </c>
      <c r="AM147" s="382">
        <v>855.33333333333337</v>
      </c>
      <c r="AN147" s="2">
        <v>884</v>
      </c>
      <c r="AO147" s="2">
        <v>-28.666666666666629</v>
      </c>
      <c r="AP147" s="2">
        <v>223.00147000000001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1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1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14</v>
      </c>
      <c r="CT147" s="65">
        <v>14</v>
      </c>
      <c r="CU147" s="65">
        <v>14</v>
      </c>
      <c r="CV147" s="65">
        <v>12</v>
      </c>
      <c r="CW147" s="65">
        <v>10</v>
      </c>
      <c r="CX147" s="65">
        <v>13</v>
      </c>
      <c r="CY147" s="65">
        <v>8</v>
      </c>
      <c r="CZ147" s="65">
        <v>12</v>
      </c>
      <c r="DA147" s="65">
        <v>17</v>
      </c>
      <c r="DB147" s="65">
        <v>14</v>
      </c>
      <c r="DC147" s="65">
        <v>11</v>
      </c>
      <c r="DD147" s="65">
        <v>10</v>
      </c>
      <c r="DE147" s="65">
        <v>13</v>
      </c>
      <c r="DF147" s="65">
        <v>16</v>
      </c>
      <c r="DG147" s="65">
        <v>10</v>
      </c>
      <c r="DH147" s="65">
        <v>12</v>
      </c>
      <c r="DI147" s="65">
        <v>10</v>
      </c>
      <c r="DJ147" s="65">
        <v>13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382" t="s">
        <v>391</v>
      </c>
      <c r="DU147" s="382" t="s">
        <v>356</v>
      </c>
      <c r="DV147" s="382">
        <v>57</v>
      </c>
      <c r="DW147" s="2" t="s">
        <v>1</v>
      </c>
      <c r="DX147" s="2">
        <v>56</v>
      </c>
      <c r="DY147" s="382">
        <v>4</v>
      </c>
      <c r="DZ147" s="382">
        <v>6</v>
      </c>
      <c r="EA147" s="382">
        <v>5</v>
      </c>
      <c r="EB147" s="382">
        <v>4</v>
      </c>
      <c r="EC147" s="382">
        <v>4</v>
      </c>
      <c r="ED147" s="382">
        <v>4</v>
      </c>
      <c r="EE147" s="382">
        <v>3</v>
      </c>
      <c r="EF147" s="382">
        <v>4</v>
      </c>
      <c r="EG147" s="382">
        <v>6</v>
      </c>
      <c r="EH147" s="382">
        <v>4</v>
      </c>
      <c r="EI147" s="382">
        <v>4</v>
      </c>
      <c r="EJ147" s="382">
        <v>3</v>
      </c>
      <c r="EK147" s="382">
        <v>4</v>
      </c>
      <c r="EL147" s="382">
        <v>4</v>
      </c>
      <c r="EM147" s="382">
        <v>3</v>
      </c>
      <c r="EN147" s="382">
        <v>4</v>
      </c>
      <c r="EO147" s="382">
        <v>4</v>
      </c>
      <c r="EP147" s="382">
        <v>6</v>
      </c>
      <c r="EQ147" s="382">
        <v>5</v>
      </c>
      <c r="ER147" s="382">
        <v>4</v>
      </c>
      <c r="ES147" s="382">
        <v>4</v>
      </c>
      <c r="ET147" s="382">
        <v>3</v>
      </c>
      <c r="EU147" s="382">
        <v>3</v>
      </c>
      <c r="EV147" s="382">
        <v>5</v>
      </c>
      <c r="EW147" s="382">
        <v>2</v>
      </c>
      <c r="EX147" s="382">
        <v>4</v>
      </c>
      <c r="EY147" s="382">
        <v>4</v>
      </c>
      <c r="EZ147" s="382">
        <v>5</v>
      </c>
      <c r="FA147" s="382">
        <v>3</v>
      </c>
      <c r="FB147" s="382">
        <v>4</v>
      </c>
      <c r="FC147" s="382">
        <v>4</v>
      </c>
      <c r="FD147" s="382">
        <v>5</v>
      </c>
      <c r="FE147" s="382">
        <v>4</v>
      </c>
      <c r="FF147" s="382">
        <v>2</v>
      </c>
      <c r="FG147" s="382">
        <v>3</v>
      </c>
      <c r="FH147" s="382">
        <v>3</v>
      </c>
      <c r="FI147" s="382">
        <v>5</v>
      </c>
      <c r="FJ147" s="382">
        <v>4</v>
      </c>
      <c r="FK147" s="382">
        <v>5</v>
      </c>
      <c r="FL147" s="382">
        <v>5</v>
      </c>
      <c r="FM147" s="382">
        <v>3</v>
      </c>
      <c r="FN147" s="382">
        <v>4</v>
      </c>
      <c r="FO147" s="382">
        <v>3</v>
      </c>
      <c r="FP147" s="382">
        <v>4</v>
      </c>
      <c r="FQ147" s="382">
        <v>7</v>
      </c>
      <c r="FR147" s="382">
        <v>5</v>
      </c>
      <c r="FS147" s="382">
        <v>4</v>
      </c>
      <c r="FT147" s="382">
        <v>3</v>
      </c>
      <c r="FU147" s="382">
        <v>5</v>
      </c>
      <c r="FV147" s="382">
        <v>7</v>
      </c>
      <c r="FW147" s="382">
        <v>3</v>
      </c>
      <c r="FX147" s="382">
        <v>6</v>
      </c>
      <c r="FY147" s="382">
        <v>3</v>
      </c>
      <c r="FZ147" s="382">
        <v>4</v>
      </c>
      <c r="GA147" s="2"/>
      <c r="GB147" s="2"/>
      <c r="GC147" s="2"/>
      <c r="GD147" s="2"/>
      <c r="GE147" s="2"/>
      <c r="GF147" s="2"/>
      <c r="GG147" s="2"/>
      <c r="GH147" s="2"/>
      <c r="GI147" s="2"/>
      <c r="GJ147" s="382"/>
      <c r="GK147" s="382"/>
      <c r="GL147" s="382"/>
      <c r="GM147" s="2"/>
      <c r="GN147" s="2"/>
      <c r="GO147" s="2"/>
      <c r="GP147" s="2"/>
      <c r="GQ147" s="2"/>
      <c r="GR147" s="2"/>
    </row>
    <row r="148" spans="1:200" x14ac:dyDescent="0.35">
      <c r="A148" s="2" t="s">
        <v>745</v>
      </c>
      <c r="B148" s="2" t="s">
        <v>397</v>
      </c>
      <c r="C148" s="2" t="s">
        <v>745</v>
      </c>
      <c r="D148" s="2">
        <v>0</v>
      </c>
      <c r="E148" s="2">
        <v>0</v>
      </c>
      <c r="F148" s="2">
        <v>21</v>
      </c>
      <c r="G148" s="2">
        <v>11</v>
      </c>
      <c r="H148" s="2">
        <v>0</v>
      </c>
      <c r="I148" s="2">
        <v>32</v>
      </c>
      <c r="J148" s="2">
        <v>77</v>
      </c>
      <c r="K148" s="2">
        <v>73</v>
      </c>
      <c r="L148" s="2">
        <v>77</v>
      </c>
      <c r="M148" s="2">
        <v>0</v>
      </c>
      <c r="N148" s="2">
        <v>0</v>
      </c>
      <c r="O148" s="2">
        <v>150</v>
      </c>
      <c r="P148" s="2">
        <v>227</v>
      </c>
      <c r="Q148" s="2">
        <v>227</v>
      </c>
      <c r="R148" s="2">
        <v>227</v>
      </c>
      <c r="S148" s="2">
        <v>77</v>
      </c>
      <c r="T148" s="2">
        <v>0.22222222222222232</v>
      </c>
      <c r="U148" s="2">
        <v>73</v>
      </c>
      <c r="V148" s="2">
        <v>-0.22222222222222232</v>
      </c>
      <c r="W148" s="2">
        <v>0</v>
      </c>
      <c r="X148" s="2" t="e">
        <v>#DIV/0!</v>
      </c>
      <c r="Y148" s="2">
        <v>0</v>
      </c>
      <c r="Z148" s="2">
        <v>11</v>
      </c>
      <c r="AA148" s="2">
        <v>0</v>
      </c>
      <c r="AB148" s="2">
        <v>9</v>
      </c>
      <c r="AC148" s="2">
        <v>0</v>
      </c>
      <c r="AD148" s="2">
        <v>12</v>
      </c>
      <c r="AG148" s="2">
        <v>59</v>
      </c>
      <c r="AH148" s="2">
        <v>59</v>
      </c>
      <c r="AI148" s="2">
        <v>57</v>
      </c>
      <c r="AJ148" s="2">
        <v>57</v>
      </c>
      <c r="AK148" s="2">
        <v>57</v>
      </c>
      <c r="AL148" s="2">
        <v>58</v>
      </c>
      <c r="AM148" s="382">
        <v>844</v>
      </c>
      <c r="AN148" s="2">
        <v>852</v>
      </c>
      <c r="AO148" s="2">
        <v>-8</v>
      </c>
      <c r="AP148" s="2">
        <v>227.00147999999999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13</v>
      </c>
      <c r="CT148" s="65">
        <v>17</v>
      </c>
      <c r="CU148" s="65">
        <v>16</v>
      </c>
      <c r="CV148" s="65">
        <v>12</v>
      </c>
      <c r="CW148" s="65">
        <v>9</v>
      </c>
      <c r="CX148" s="65">
        <v>17</v>
      </c>
      <c r="CY148" s="65">
        <v>10</v>
      </c>
      <c r="CZ148" s="65">
        <v>10</v>
      </c>
      <c r="DA148" s="65">
        <v>17</v>
      </c>
      <c r="DB148" s="65">
        <v>15</v>
      </c>
      <c r="DC148" s="65">
        <v>10</v>
      </c>
      <c r="DD148" s="65">
        <v>10</v>
      </c>
      <c r="DE148" s="65">
        <v>14</v>
      </c>
      <c r="DF148" s="65">
        <v>14</v>
      </c>
      <c r="DG148" s="65">
        <v>12</v>
      </c>
      <c r="DH148" s="65">
        <v>11</v>
      </c>
      <c r="DI148" s="65">
        <v>9</v>
      </c>
      <c r="DJ148" s="65">
        <v>11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382" t="s">
        <v>392</v>
      </c>
      <c r="DU148" s="382" t="s">
        <v>363</v>
      </c>
      <c r="DV148" s="382">
        <v>58</v>
      </c>
      <c r="DW148" s="2" t="s">
        <v>1</v>
      </c>
      <c r="DX148" s="2">
        <v>57</v>
      </c>
      <c r="DY148" s="382">
        <v>4</v>
      </c>
      <c r="DZ148" s="382">
        <v>6</v>
      </c>
      <c r="EA148" s="382">
        <v>6</v>
      </c>
      <c r="EB148" s="382">
        <v>4</v>
      </c>
      <c r="EC148" s="382">
        <v>3</v>
      </c>
      <c r="ED148" s="382">
        <v>7</v>
      </c>
      <c r="EE148" s="382">
        <v>3</v>
      </c>
      <c r="EF148" s="382">
        <v>3</v>
      </c>
      <c r="EG148" s="382">
        <v>5</v>
      </c>
      <c r="EH148" s="382">
        <v>4</v>
      </c>
      <c r="EI148" s="382">
        <v>4</v>
      </c>
      <c r="EJ148" s="382">
        <v>3</v>
      </c>
      <c r="EK148" s="382">
        <v>4</v>
      </c>
      <c r="EL148" s="382">
        <v>5</v>
      </c>
      <c r="EM148" s="382">
        <v>5</v>
      </c>
      <c r="EN148" s="382">
        <v>4</v>
      </c>
      <c r="EO148" s="382">
        <v>3</v>
      </c>
      <c r="EP148" s="382">
        <v>4</v>
      </c>
      <c r="EQ148" s="382">
        <v>5</v>
      </c>
      <c r="ER148" s="382">
        <v>5</v>
      </c>
      <c r="ES148" s="382">
        <v>5</v>
      </c>
      <c r="ET148" s="382">
        <v>4</v>
      </c>
      <c r="EU148" s="382">
        <v>3</v>
      </c>
      <c r="EV148" s="382">
        <v>6</v>
      </c>
      <c r="EW148" s="382">
        <v>3</v>
      </c>
      <c r="EX148" s="382">
        <v>4</v>
      </c>
      <c r="EY148" s="382">
        <v>6</v>
      </c>
      <c r="EZ148" s="382">
        <v>5</v>
      </c>
      <c r="FA148" s="382">
        <v>3</v>
      </c>
      <c r="FB148" s="382">
        <v>4</v>
      </c>
      <c r="FC148" s="382">
        <v>4</v>
      </c>
      <c r="FD148" s="382">
        <v>4</v>
      </c>
      <c r="FE148" s="382">
        <v>3</v>
      </c>
      <c r="FF148" s="382">
        <v>3</v>
      </c>
      <c r="FG148" s="382">
        <v>3</v>
      </c>
      <c r="FH148" s="382">
        <v>3</v>
      </c>
      <c r="FI148" s="382">
        <v>4</v>
      </c>
      <c r="FJ148" s="382">
        <v>6</v>
      </c>
      <c r="FK148" s="382">
        <v>5</v>
      </c>
      <c r="FL148" s="382">
        <v>4</v>
      </c>
      <c r="FM148" s="382">
        <v>3</v>
      </c>
      <c r="FN148" s="382">
        <v>4</v>
      </c>
      <c r="FO148" s="382">
        <v>4</v>
      </c>
      <c r="FP148" s="382">
        <v>3</v>
      </c>
      <c r="FQ148" s="382">
        <v>6</v>
      </c>
      <c r="FR148" s="382">
        <v>6</v>
      </c>
      <c r="FS148" s="382">
        <v>3</v>
      </c>
      <c r="FT148" s="382">
        <v>3</v>
      </c>
      <c r="FU148" s="382">
        <v>6</v>
      </c>
      <c r="FV148" s="382">
        <v>5</v>
      </c>
      <c r="FW148" s="382">
        <v>4</v>
      </c>
      <c r="FX148" s="382">
        <v>4</v>
      </c>
      <c r="FY148" s="382">
        <v>3</v>
      </c>
      <c r="FZ148" s="382">
        <v>4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382"/>
      <c r="GK148" s="382"/>
      <c r="GL148" s="382"/>
      <c r="GM148" s="2"/>
      <c r="GN148" s="2"/>
      <c r="GO148" s="2"/>
      <c r="GP148" s="2"/>
      <c r="GQ148" s="2"/>
      <c r="GR148" s="2"/>
    </row>
    <row r="149" spans="1:200" x14ac:dyDescent="0.35">
      <c r="A149" s="2" t="s">
        <v>746</v>
      </c>
      <c r="B149" s="2" t="s">
        <v>364</v>
      </c>
      <c r="C149" s="2" t="s">
        <v>745</v>
      </c>
      <c r="D149" s="2">
        <v>2</v>
      </c>
      <c r="E149" s="2">
        <v>0</v>
      </c>
      <c r="F149" s="2">
        <v>23</v>
      </c>
      <c r="G149" s="2">
        <v>10</v>
      </c>
      <c r="H149" s="2">
        <v>2</v>
      </c>
      <c r="I149" s="2">
        <v>33</v>
      </c>
      <c r="J149" s="2">
        <v>80</v>
      </c>
      <c r="K149" s="2">
        <v>71</v>
      </c>
      <c r="L149" s="2">
        <v>76</v>
      </c>
      <c r="M149" s="2">
        <v>0</v>
      </c>
      <c r="N149" s="2">
        <v>0</v>
      </c>
      <c r="O149" s="2">
        <v>151</v>
      </c>
      <c r="P149" s="2">
        <v>227</v>
      </c>
      <c r="Q149" s="2">
        <v>227</v>
      </c>
      <c r="R149" s="2">
        <v>227</v>
      </c>
      <c r="S149" s="2">
        <v>80</v>
      </c>
      <c r="T149" s="2">
        <v>0.5</v>
      </c>
      <c r="U149" s="2">
        <v>71</v>
      </c>
      <c r="V149" s="2">
        <v>-0.27777777777777768</v>
      </c>
      <c r="W149" s="2">
        <v>0</v>
      </c>
      <c r="X149" s="2" t="e">
        <v>#DIV/0!</v>
      </c>
      <c r="Y149" s="2">
        <v>0</v>
      </c>
      <c r="Z149" s="2">
        <v>12</v>
      </c>
      <c r="AA149" s="2">
        <v>1</v>
      </c>
      <c r="AB149" s="2">
        <v>9</v>
      </c>
      <c r="AC149" s="2">
        <v>1</v>
      </c>
      <c r="AD149" s="2">
        <v>12</v>
      </c>
      <c r="AG149" s="2">
        <v>61</v>
      </c>
      <c r="AH149" s="2">
        <v>60</v>
      </c>
      <c r="AI149" s="2">
        <v>57</v>
      </c>
      <c r="AJ149" s="2">
        <v>57</v>
      </c>
      <c r="AK149" s="2">
        <v>57</v>
      </c>
      <c r="AL149" s="2">
        <v>59</v>
      </c>
      <c r="AM149" s="382">
        <v>843.66666666666663</v>
      </c>
      <c r="AN149" s="2">
        <v>846</v>
      </c>
      <c r="AO149" s="2">
        <v>-2.3333333333333712</v>
      </c>
      <c r="AP149" s="2">
        <v>227.00148999999999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1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1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11</v>
      </c>
      <c r="CT149" s="65">
        <v>17</v>
      </c>
      <c r="CU149" s="65">
        <v>16</v>
      </c>
      <c r="CV149" s="65">
        <v>10</v>
      </c>
      <c r="CW149" s="65">
        <v>11</v>
      </c>
      <c r="CX149" s="65">
        <v>14</v>
      </c>
      <c r="CY149" s="65">
        <v>9</v>
      </c>
      <c r="CZ149" s="65">
        <v>8</v>
      </c>
      <c r="DA149" s="65">
        <v>18</v>
      </c>
      <c r="DB149" s="65">
        <v>16</v>
      </c>
      <c r="DC149" s="65">
        <v>10</v>
      </c>
      <c r="DD149" s="65">
        <v>12</v>
      </c>
      <c r="DE149" s="65">
        <v>17</v>
      </c>
      <c r="DF149" s="65">
        <v>16</v>
      </c>
      <c r="DG149" s="65">
        <v>10</v>
      </c>
      <c r="DH149" s="65">
        <v>9</v>
      </c>
      <c r="DI149" s="65">
        <v>13</v>
      </c>
      <c r="DJ149" s="65">
        <v>10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382" t="s">
        <v>393</v>
      </c>
      <c r="DU149" s="382" t="s">
        <v>332</v>
      </c>
      <c r="DV149" s="382">
        <v>58</v>
      </c>
      <c r="DW149" s="2" t="s">
        <v>1</v>
      </c>
      <c r="DX149" s="2">
        <v>57</v>
      </c>
      <c r="DY149" s="382">
        <v>3</v>
      </c>
      <c r="DZ149" s="382">
        <v>6</v>
      </c>
      <c r="EA149" s="382">
        <v>5</v>
      </c>
      <c r="EB149" s="382">
        <v>4</v>
      </c>
      <c r="EC149" s="382">
        <v>3</v>
      </c>
      <c r="ED149" s="382">
        <v>5</v>
      </c>
      <c r="EE149" s="382">
        <v>3</v>
      </c>
      <c r="EF149" s="382">
        <v>3</v>
      </c>
      <c r="EG149" s="382">
        <v>8</v>
      </c>
      <c r="EH149" s="382">
        <v>6</v>
      </c>
      <c r="EI149" s="382">
        <v>3</v>
      </c>
      <c r="EJ149" s="382">
        <v>4</v>
      </c>
      <c r="EK149" s="382">
        <v>5</v>
      </c>
      <c r="EL149" s="382">
        <v>5</v>
      </c>
      <c r="EM149" s="382">
        <v>4</v>
      </c>
      <c r="EN149" s="382">
        <v>4</v>
      </c>
      <c r="EO149" s="382">
        <v>6</v>
      </c>
      <c r="EP149" s="382">
        <v>3</v>
      </c>
      <c r="EQ149" s="382">
        <v>3</v>
      </c>
      <c r="ER149" s="382">
        <v>6</v>
      </c>
      <c r="ES149" s="382">
        <v>5</v>
      </c>
      <c r="ET149" s="382">
        <v>3</v>
      </c>
      <c r="EU149" s="382">
        <v>4</v>
      </c>
      <c r="EV149" s="382">
        <v>4</v>
      </c>
      <c r="EW149" s="382">
        <v>3</v>
      </c>
      <c r="EX149" s="382">
        <v>2</v>
      </c>
      <c r="EY149" s="382">
        <v>5</v>
      </c>
      <c r="EZ149" s="382">
        <v>5</v>
      </c>
      <c r="FA149" s="382">
        <v>3</v>
      </c>
      <c r="FB149" s="382">
        <v>4</v>
      </c>
      <c r="FC149" s="382">
        <v>6</v>
      </c>
      <c r="FD149" s="382">
        <v>5</v>
      </c>
      <c r="FE149" s="382">
        <v>3</v>
      </c>
      <c r="FF149" s="382">
        <v>3</v>
      </c>
      <c r="FG149" s="382">
        <v>4</v>
      </c>
      <c r="FH149" s="382">
        <v>3</v>
      </c>
      <c r="FI149" s="382">
        <v>5</v>
      </c>
      <c r="FJ149" s="382">
        <v>5</v>
      </c>
      <c r="FK149" s="382">
        <v>6</v>
      </c>
      <c r="FL149" s="382">
        <v>3</v>
      </c>
      <c r="FM149" s="382">
        <v>4</v>
      </c>
      <c r="FN149" s="382">
        <v>5</v>
      </c>
      <c r="FO149" s="382">
        <v>3</v>
      </c>
      <c r="FP149" s="382">
        <v>3</v>
      </c>
      <c r="FQ149" s="382">
        <v>5</v>
      </c>
      <c r="FR149" s="382">
        <v>5</v>
      </c>
      <c r="FS149" s="382">
        <v>4</v>
      </c>
      <c r="FT149" s="382">
        <v>4</v>
      </c>
      <c r="FU149" s="382">
        <v>6</v>
      </c>
      <c r="FV149" s="382">
        <v>6</v>
      </c>
      <c r="FW149" s="382">
        <v>3</v>
      </c>
      <c r="FX149" s="382">
        <v>2</v>
      </c>
      <c r="FY149" s="382">
        <v>3</v>
      </c>
      <c r="FZ149" s="382">
        <v>4</v>
      </c>
      <c r="GA149" s="2"/>
      <c r="GB149" s="2"/>
      <c r="GC149" s="2"/>
      <c r="GD149" s="2"/>
      <c r="GE149" s="2"/>
      <c r="GF149" s="2"/>
      <c r="GG149" s="2"/>
      <c r="GH149" s="2"/>
      <c r="GI149" s="2"/>
      <c r="GJ149" s="382"/>
      <c r="GK149" s="382"/>
      <c r="GL149" s="382"/>
      <c r="GM149" s="2"/>
      <c r="GN149" s="2"/>
      <c r="GO149" s="2"/>
      <c r="GP149" s="2"/>
      <c r="GQ149" s="2"/>
      <c r="GR149" s="2"/>
    </row>
    <row r="150" spans="1:200" x14ac:dyDescent="0.35">
      <c r="A150" s="2" t="s">
        <v>747</v>
      </c>
      <c r="B150" s="2" t="s">
        <v>345</v>
      </c>
      <c r="C150" s="2" t="s">
        <v>747</v>
      </c>
      <c r="D150" s="2">
        <v>3</v>
      </c>
      <c r="E150" s="2">
        <v>0</v>
      </c>
      <c r="F150" s="2">
        <v>21</v>
      </c>
      <c r="G150" s="2">
        <v>12</v>
      </c>
      <c r="H150" s="2">
        <v>3</v>
      </c>
      <c r="I150" s="2">
        <v>33</v>
      </c>
      <c r="J150" s="2">
        <v>76</v>
      </c>
      <c r="K150" s="2">
        <v>84</v>
      </c>
      <c r="L150" s="2">
        <v>71</v>
      </c>
      <c r="M150" s="2">
        <v>0</v>
      </c>
      <c r="N150" s="2">
        <v>0</v>
      </c>
      <c r="O150" s="2">
        <v>160</v>
      </c>
      <c r="P150" s="2">
        <v>231</v>
      </c>
      <c r="Q150" s="2">
        <v>231</v>
      </c>
      <c r="R150" s="2">
        <v>231</v>
      </c>
      <c r="S150" s="2">
        <v>76</v>
      </c>
      <c r="T150" s="2">
        <v>-0.44444444444444464</v>
      </c>
      <c r="U150" s="2">
        <v>84</v>
      </c>
      <c r="V150" s="2">
        <v>0.72222222222222232</v>
      </c>
      <c r="W150" s="2">
        <v>0</v>
      </c>
      <c r="X150" s="2" t="e">
        <v>#DIV/0!</v>
      </c>
      <c r="Y150" s="2">
        <v>2</v>
      </c>
      <c r="Z150" s="2">
        <v>10</v>
      </c>
      <c r="AA150" s="2">
        <v>0</v>
      </c>
      <c r="AB150" s="2">
        <v>14</v>
      </c>
      <c r="AC150" s="2">
        <v>1</v>
      </c>
      <c r="AD150" s="2">
        <v>9</v>
      </c>
      <c r="AG150" s="2">
        <v>56</v>
      </c>
      <c r="AH150" s="2">
        <v>61</v>
      </c>
      <c r="AI150" s="2">
        <v>59</v>
      </c>
      <c r="AJ150" s="2">
        <v>59</v>
      </c>
      <c r="AK150" s="2">
        <v>59</v>
      </c>
      <c r="AL150" s="2">
        <v>60</v>
      </c>
      <c r="AM150" s="382">
        <v>831.66666666666663</v>
      </c>
      <c r="AN150" s="2">
        <v>781</v>
      </c>
      <c r="AO150" s="2">
        <v>50.666666666666629</v>
      </c>
      <c r="AP150" s="2">
        <v>231.00149999999999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1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1</v>
      </c>
      <c r="CH150" s="65">
        <v>1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13</v>
      </c>
      <c r="CT150" s="65">
        <v>19</v>
      </c>
      <c r="CU150" s="65">
        <v>18</v>
      </c>
      <c r="CV150" s="65">
        <v>11</v>
      </c>
      <c r="CW150" s="65">
        <v>11</v>
      </c>
      <c r="CX150" s="65">
        <v>18</v>
      </c>
      <c r="CY150" s="65">
        <v>9</v>
      </c>
      <c r="CZ150" s="65">
        <v>8</v>
      </c>
      <c r="DA150" s="65">
        <v>17</v>
      </c>
      <c r="DB150" s="65">
        <v>15</v>
      </c>
      <c r="DC150" s="65">
        <v>11</v>
      </c>
      <c r="DD150" s="65">
        <v>11</v>
      </c>
      <c r="DE150" s="65">
        <v>16</v>
      </c>
      <c r="DF150" s="65">
        <v>14</v>
      </c>
      <c r="DG150" s="65">
        <v>11</v>
      </c>
      <c r="DH150" s="65">
        <v>10</v>
      </c>
      <c r="DI150" s="65">
        <v>8</v>
      </c>
      <c r="DJ150" s="65">
        <v>11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382" t="s">
        <v>394</v>
      </c>
      <c r="DU150" s="382" t="s">
        <v>332</v>
      </c>
      <c r="DV150" s="382">
        <v>60</v>
      </c>
      <c r="DW150" s="2" t="s">
        <v>1</v>
      </c>
      <c r="DX150" s="2">
        <v>59</v>
      </c>
      <c r="DY150" s="382">
        <v>4</v>
      </c>
      <c r="DZ150" s="382">
        <v>7</v>
      </c>
      <c r="EA150" s="382">
        <v>7</v>
      </c>
      <c r="EB150" s="382">
        <v>4</v>
      </c>
      <c r="EC150" s="382">
        <v>4</v>
      </c>
      <c r="ED150" s="382">
        <v>6</v>
      </c>
      <c r="EE150" s="382">
        <v>3</v>
      </c>
      <c r="EF150" s="382">
        <v>2</v>
      </c>
      <c r="EG150" s="382">
        <v>4</v>
      </c>
      <c r="EH150" s="382">
        <v>5</v>
      </c>
      <c r="EI150" s="382">
        <v>3</v>
      </c>
      <c r="EJ150" s="382">
        <v>3</v>
      </c>
      <c r="EK150" s="382">
        <v>6</v>
      </c>
      <c r="EL150" s="382">
        <v>6</v>
      </c>
      <c r="EM150" s="382">
        <v>4</v>
      </c>
      <c r="EN150" s="382">
        <v>3</v>
      </c>
      <c r="EO150" s="382">
        <v>2</v>
      </c>
      <c r="EP150" s="382">
        <v>3</v>
      </c>
      <c r="EQ150" s="382">
        <v>4</v>
      </c>
      <c r="ER150" s="382">
        <v>6</v>
      </c>
      <c r="ES150" s="382">
        <v>7</v>
      </c>
      <c r="ET150" s="382">
        <v>4</v>
      </c>
      <c r="EU150" s="382">
        <v>4</v>
      </c>
      <c r="EV150" s="382">
        <v>7</v>
      </c>
      <c r="EW150" s="382">
        <v>3</v>
      </c>
      <c r="EX150" s="382">
        <v>3</v>
      </c>
      <c r="EY150" s="382">
        <v>8</v>
      </c>
      <c r="EZ150" s="382">
        <v>5</v>
      </c>
      <c r="FA150" s="382">
        <v>4</v>
      </c>
      <c r="FB150" s="382">
        <v>4</v>
      </c>
      <c r="FC150" s="382">
        <v>5</v>
      </c>
      <c r="FD150" s="382">
        <v>4</v>
      </c>
      <c r="FE150" s="382">
        <v>4</v>
      </c>
      <c r="FF150" s="382">
        <v>5</v>
      </c>
      <c r="FG150" s="382">
        <v>3</v>
      </c>
      <c r="FH150" s="382">
        <v>4</v>
      </c>
      <c r="FI150" s="382">
        <v>5</v>
      </c>
      <c r="FJ150" s="382">
        <v>6</v>
      </c>
      <c r="FK150" s="382">
        <v>4</v>
      </c>
      <c r="FL150" s="382">
        <v>3</v>
      </c>
      <c r="FM150" s="382">
        <v>3</v>
      </c>
      <c r="FN150" s="382">
        <v>5</v>
      </c>
      <c r="FO150" s="382">
        <v>3</v>
      </c>
      <c r="FP150" s="382">
        <v>3</v>
      </c>
      <c r="FQ150" s="382">
        <v>5</v>
      </c>
      <c r="FR150" s="382">
        <v>5</v>
      </c>
      <c r="FS150" s="382">
        <v>4</v>
      </c>
      <c r="FT150" s="382">
        <v>4</v>
      </c>
      <c r="FU150" s="382">
        <v>5</v>
      </c>
      <c r="FV150" s="382">
        <v>4</v>
      </c>
      <c r="FW150" s="382">
        <v>3</v>
      </c>
      <c r="FX150" s="382">
        <v>2</v>
      </c>
      <c r="FY150" s="382">
        <v>3</v>
      </c>
      <c r="FZ150" s="382">
        <v>4</v>
      </c>
      <c r="GA150" s="2"/>
      <c r="GB150" s="2"/>
      <c r="GC150" s="2"/>
      <c r="GD150" s="2"/>
      <c r="GE150" s="2"/>
      <c r="GF150" s="2"/>
      <c r="GG150" s="2"/>
      <c r="GH150" s="2"/>
      <c r="GI150" s="2"/>
      <c r="GJ150" s="382"/>
      <c r="GK150" s="382"/>
      <c r="GL150" s="382"/>
      <c r="GM150" s="2"/>
      <c r="GN150" s="2"/>
      <c r="GO150" s="2"/>
      <c r="GP150" s="2"/>
      <c r="GQ150" s="2"/>
      <c r="GR150" s="2"/>
    </row>
    <row r="151" spans="1:200" x14ac:dyDescent="0.35">
      <c r="A151" s="2" t="s">
        <v>748</v>
      </c>
      <c r="B151" s="2" t="s">
        <v>335</v>
      </c>
      <c r="C151" s="2" t="s">
        <v>748</v>
      </c>
      <c r="D151" s="2">
        <v>3</v>
      </c>
      <c r="E151" s="2">
        <v>0</v>
      </c>
      <c r="F151" s="2">
        <v>15</v>
      </c>
      <c r="G151" s="2">
        <v>19</v>
      </c>
      <c r="H151" s="2">
        <v>3</v>
      </c>
      <c r="I151" s="2">
        <v>34</v>
      </c>
      <c r="J151" s="2">
        <v>80</v>
      </c>
      <c r="K151" s="2">
        <v>77</v>
      </c>
      <c r="L151" s="2">
        <v>83</v>
      </c>
      <c r="M151" s="2">
        <v>0</v>
      </c>
      <c r="N151" s="2">
        <v>0</v>
      </c>
      <c r="O151" s="2">
        <v>157</v>
      </c>
      <c r="P151" s="2">
        <v>240</v>
      </c>
      <c r="Q151" s="2">
        <v>240</v>
      </c>
      <c r="R151" s="2">
        <v>240</v>
      </c>
      <c r="S151" s="2">
        <v>80</v>
      </c>
      <c r="T151" s="2">
        <v>0.16666666666666696</v>
      </c>
      <c r="U151" s="2">
        <v>77</v>
      </c>
      <c r="V151" s="2">
        <v>-0.33333333333333304</v>
      </c>
      <c r="W151" s="2">
        <v>0</v>
      </c>
      <c r="X151" s="2" t="e">
        <v>#DIV/0!</v>
      </c>
      <c r="Y151" s="2">
        <v>1</v>
      </c>
      <c r="Z151" s="2">
        <v>10</v>
      </c>
      <c r="AA151" s="2">
        <v>0</v>
      </c>
      <c r="AB151" s="2">
        <v>12</v>
      </c>
      <c r="AC151" s="2">
        <v>2</v>
      </c>
      <c r="AD151" s="2">
        <v>12</v>
      </c>
      <c r="AG151" s="2">
        <v>2</v>
      </c>
      <c r="AH151" s="2">
        <v>2</v>
      </c>
      <c r="AI151" s="2">
        <v>2</v>
      </c>
      <c r="AJ151" s="2">
        <v>2</v>
      </c>
      <c r="AK151" s="2">
        <v>2</v>
      </c>
      <c r="AL151" s="2">
        <v>61</v>
      </c>
      <c r="AM151" s="382">
        <v>807</v>
      </c>
      <c r="AN151" s="2">
        <v>833</v>
      </c>
      <c r="AO151" s="2">
        <v>-26</v>
      </c>
      <c r="AP151" s="2">
        <v>240.00151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1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1</v>
      </c>
      <c r="CH151" s="65">
        <v>1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15</v>
      </c>
      <c r="CT151" s="65">
        <v>15</v>
      </c>
      <c r="CU151" s="65">
        <v>16</v>
      </c>
      <c r="CV151" s="65">
        <v>13</v>
      </c>
      <c r="CW151" s="65">
        <v>11</v>
      </c>
      <c r="CX151" s="65">
        <v>19</v>
      </c>
      <c r="CY151" s="65">
        <v>9</v>
      </c>
      <c r="CZ151" s="65">
        <v>8</v>
      </c>
      <c r="DA151" s="65">
        <v>19</v>
      </c>
      <c r="DB151" s="65">
        <v>18</v>
      </c>
      <c r="DC151" s="65">
        <v>12</v>
      </c>
      <c r="DD151" s="65">
        <v>13</v>
      </c>
      <c r="DE151" s="65">
        <v>18</v>
      </c>
      <c r="DF151" s="65">
        <v>15</v>
      </c>
      <c r="DG151" s="65">
        <v>12</v>
      </c>
      <c r="DH151" s="65">
        <v>9</v>
      </c>
      <c r="DI151" s="65">
        <v>8</v>
      </c>
      <c r="DJ151" s="65">
        <v>10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382" t="s">
        <v>395</v>
      </c>
      <c r="DU151" s="382" t="s">
        <v>334</v>
      </c>
      <c r="DV151" s="382">
        <v>61</v>
      </c>
      <c r="DW151" s="2" t="s">
        <v>4</v>
      </c>
      <c r="DX151" s="2">
        <v>2</v>
      </c>
      <c r="DY151" s="382">
        <v>5</v>
      </c>
      <c r="DZ151" s="382">
        <v>5</v>
      </c>
      <c r="EA151" s="382">
        <v>6</v>
      </c>
      <c r="EB151" s="382">
        <v>3</v>
      </c>
      <c r="EC151" s="382">
        <v>3</v>
      </c>
      <c r="ED151" s="382">
        <v>7</v>
      </c>
      <c r="EE151" s="382">
        <v>3</v>
      </c>
      <c r="EF151" s="382">
        <v>3</v>
      </c>
      <c r="EG151" s="382">
        <v>7</v>
      </c>
      <c r="EH151" s="382">
        <v>8</v>
      </c>
      <c r="EI151" s="382">
        <v>4</v>
      </c>
      <c r="EJ151" s="382">
        <v>3</v>
      </c>
      <c r="EK151" s="382">
        <v>5</v>
      </c>
      <c r="EL151" s="382">
        <v>4</v>
      </c>
      <c r="EM151" s="382">
        <v>5</v>
      </c>
      <c r="EN151" s="382">
        <v>4</v>
      </c>
      <c r="EO151" s="382">
        <v>2</v>
      </c>
      <c r="EP151" s="382">
        <v>3</v>
      </c>
      <c r="EQ151" s="382">
        <v>4</v>
      </c>
      <c r="ER151" s="382">
        <v>4</v>
      </c>
      <c r="ES151" s="382">
        <v>5</v>
      </c>
      <c r="ET151" s="382">
        <v>4</v>
      </c>
      <c r="EU151" s="382">
        <v>4</v>
      </c>
      <c r="EV151" s="382">
        <v>6</v>
      </c>
      <c r="EW151" s="382">
        <v>3</v>
      </c>
      <c r="EX151" s="382">
        <v>3</v>
      </c>
      <c r="EY151" s="382">
        <v>6</v>
      </c>
      <c r="EZ151" s="382">
        <v>5</v>
      </c>
      <c r="FA151" s="382">
        <v>3</v>
      </c>
      <c r="FB151" s="382">
        <v>5</v>
      </c>
      <c r="FC151" s="382">
        <v>6</v>
      </c>
      <c r="FD151" s="382">
        <v>5</v>
      </c>
      <c r="FE151" s="382">
        <v>4</v>
      </c>
      <c r="FF151" s="382">
        <v>3</v>
      </c>
      <c r="FG151" s="382">
        <v>3</v>
      </c>
      <c r="FH151" s="382">
        <v>4</v>
      </c>
      <c r="FI151" s="382">
        <v>6</v>
      </c>
      <c r="FJ151" s="382">
        <v>6</v>
      </c>
      <c r="FK151" s="382">
        <v>5</v>
      </c>
      <c r="FL151" s="382">
        <v>6</v>
      </c>
      <c r="FM151" s="382">
        <v>4</v>
      </c>
      <c r="FN151" s="382">
        <v>6</v>
      </c>
      <c r="FO151" s="382">
        <v>3</v>
      </c>
      <c r="FP151" s="382">
        <v>2</v>
      </c>
      <c r="FQ151" s="382">
        <v>6</v>
      </c>
      <c r="FR151" s="382">
        <v>5</v>
      </c>
      <c r="FS151" s="382">
        <v>5</v>
      </c>
      <c r="FT151" s="382">
        <v>5</v>
      </c>
      <c r="FU151" s="382">
        <v>7</v>
      </c>
      <c r="FV151" s="382">
        <v>6</v>
      </c>
      <c r="FW151" s="382">
        <v>3</v>
      </c>
      <c r="FX151" s="382">
        <v>2</v>
      </c>
      <c r="FY151" s="382">
        <v>3</v>
      </c>
      <c r="FZ151" s="382">
        <v>3</v>
      </c>
      <c r="GA151" s="2"/>
      <c r="GB151" s="2"/>
      <c r="GC151" s="2"/>
      <c r="GD151" s="2"/>
      <c r="GE151" s="2"/>
      <c r="GF151" s="2"/>
      <c r="GG151" s="2"/>
      <c r="GH151" s="2"/>
      <c r="GI151" s="2"/>
      <c r="GJ151" s="382"/>
      <c r="GK151" s="382"/>
      <c r="GL151" s="382"/>
      <c r="GM151" s="2"/>
      <c r="GN151" s="2"/>
      <c r="GO151" s="2"/>
      <c r="GP151" s="2"/>
      <c r="GQ151" s="2"/>
      <c r="GR151" s="2"/>
    </row>
    <row r="152" spans="1:200" x14ac:dyDescent="0.35">
      <c r="A152" s="2" t="s">
        <v>749</v>
      </c>
      <c r="B152" s="2" t="s">
        <v>342</v>
      </c>
      <c r="C152" s="2" t="s">
        <v>749</v>
      </c>
      <c r="D152" s="2">
        <v>0</v>
      </c>
      <c r="E152" s="2">
        <v>0</v>
      </c>
      <c r="F152" s="2">
        <v>23</v>
      </c>
      <c r="G152" s="2">
        <v>16</v>
      </c>
      <c r="H152" s="2">
        <v>0</v>
      </c>
      <c r="I152" s="2">
        <v>39</v>
      </c>
      <c r="J152" s="2">
        <v>88</v>
      </c>
      <c r="K152" s="2">
        <v>80</v>
      </c>
      <c r="L152" s="2">
        <v>76</v>
      </c>
      <c r="M152" s="2">
        <v>0</v>
      </c>
      <c r="N152" s="2">
        <v>0</v>
      </c>
      <c r="O152" s="2">
        <v>168</v>
      </c>
      <c r="P152" s="2">
        <v>244</v>
      </c>
      <c r="Q152" s="2">
        <v>244</v>
      </c>
      <c r="R152" s="2">
        <v>244</v>
      </c>
      <c r="S152" s="2">
        <v>88</v>
      </c>
      <c r="T152" s="2">
        <v>0.44444444444444464</v>
      </c>
      <c r="U152" s="2">
        <v>80</v>
      </c>
      <c r="V152" s="2">
        <v>0.22222222222222232</v>
      </c>
      <c r="W152" s="2">
        <v>0</v>
      </c>
      <c r="X152" s="2" t="e">
        <v>#DIV/0!</v>
      </c>
      <c r="Y152" s="2">
        <v>0</v>
      </c>
      <c r="Z152" s="2">
        <v>15</v>
      </c>
      <c r="AA152" s="2">
        <v>0</v>
      </c>
      <c r="AB152" s="2">
        <v>13</v>
      </c>
      <c r="AC152" s="2">
        <v>0</v>
      </c>
      <c r="AD152" s="2">
        <v>11</v>
      </c>
      <c r="AG152" s="2">
        <v>63</v>
      </c>
      <c r="AH152" s="2">
        <v>63</v>
      </c>
      <c r="AI152" s="2">
        <v>60</v>
      </c>
      <c r="AJ152" s="2">
        <v>60</v>
      </c>
      <c r="AK152" s="2">
        <v>60</v>
      </c>
      <c r="AL152" s="2">
        <v>62</v>
      </c>
      <c r="AM152" s="382">
        <v>795.33333333333337</v>
      </c>
      <c r="AN152" s="2">
        <v>827</v>
      </c>
      <c r="AO152" s="2">
        <v>-31.666666666666629</v>
      </c>
      <c r="AP152" s="2">
        <v>244.00152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14</v>
      </c>
      <c r="CT152" s="65">
        <v>17</v>
      </c>
      <c r="CU152" s="65">
        <v>18</v>
      </c>
      <c r="CV152" s="65">
        <v>11</v>
      </c>
      <c r="CW152" s="65">
        <v>12</v>
      </c>
      <c r="CX152" s="65">
        <v>16</v>
      </c>
      <c r="CY152" s="65">
        <v>11</v>
      </c>
      <c r="CZ152" s="65">
        <v>9</v>
      </c>
      <c r="DA152" s="65">
        <v>19</v>
      </c>
      <c r="DB152" s="65">
        <v>14</v>
      </c>
      <c r="DC152" s="65">
        <v>12</v>
      </c>
      <c r="DD152" s="65">
        <v>13</v>
      </c>
      <c r="DE152" s="65">
        <v>16</v>
      </c>
      <c r="DF152" s="65">
        <v>17</v>
      </c>
      <c r="DG152" s="65">
        <v>11</v>
      </c>
      <c r="DH152" s="65">
        <v>16</v>
      </c>
      <c r="DI152" s="65">
        <v>9</v>
      </c>
      <c r="DJ152" s="65">
        <v>9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382" t="s">
        <v>396</v>
      </c>
      <c r="DU152" s="382" t="s">
        <v>332</v>
      </c>
      <c r="DV152" s="382">
        <v>62</v>
      </c>
      <c r="DW152" s="2" t="s">
        <v>1</v>
      </c>
      <c r="DX152" s="2">
        <v>60</v>
      </c>
      <c r="DY152" s="382">
        <v>5</v>
      </c>
      <c r="DZ152" s="382">
        <v>7</v>
      </c>
      <c r="EA152" s="382">
        <v>5</v>
      </c>
      <c r="EB152" s="382">
        <v>4</v>
      </c>
      <c r="EC152" s="382">
        <v>4</v>
      </c>
      <c r="ED152" s="382">
        <v>6</v>
      </c>
      <c r="EE152" s="382">
        <v>4</v>
      </c>
      <c r="EF152" s="382">
        <v>3</v>
      </c>
      <c r="EG152" s="382">
        <v>8</v>
      </c>
      <c r="EH152" s="382">
        <v>5</v>
      </c>
      <c r="EI152" s="382">
        <v>4</v>
      </c>
      <c r="EJ152" s="382">
        <v>5</v>
      </c>
      <c r="EK152" s="382">
        <v>6</v>
      </c>
      <c r="EL152" s="382">
        <v>6</v>
      </c>
      <c r="EM152" s="382">
        <v>4</v>
      </c>
      <c r="EN152" s="382">
        <v>6</v>
      </c>
      <c r="EO152" s="382">
        <v>3</v>
      </c>
      <c r="EP152" s="382">
        <v>3</v>
      </c>
      <c r="EQ152" s="382">
        <v>4</v>
      </c>
      <c r="ER152" s="382">
        <v>5</v>
      </c>
      <c r="ES152" s="382">
        <v>7</v>
      </c>
      <c r="ET152" s="382">
        <v>3</v>
      </c>
      <c r="EU152" s="382">
        <v>5</v>
      </c>
      <c r="EV152" s="382">
        <v>5</v>
      </c>
      <c r="EW152" s="382">
        <v>3</v>
      </c>
      <c r="EX152" s="382">
        <v>3</v>
      </c>
      <c r="EY152" s="382">
        <v>5</v>
      </c>
      <c r="EZ152" s="382">
        <v>5</v>
      </c>
      <c r="FA152" s="382">
        <v>5</v>
      </c>
      <c r="FB152" s="382">
        <v>4</v>
      </c>
      <c r="FC152" s="382">
        <v>5</v>
      </c>
      <c r="FD152" s="382">
        <v>5</v>
      </c>
      <c r="FE152" s="382">
        <v>4</v>
      </c>
      <c r="FF152" s="382">
        <v>6</v>
      </c>
      <c r="FG152" s="382">
        <v>3</v>
      </c>
      <c r="FH152" s="382">
        <v>3</v>
      </c>
      <c r="FI152" s="382">
        <v>5</v>
      </c>
      <c r="FJ152" s="382">
        <v>5</v>
      </c>
      <c r="FK152" s="382">
        <v>6</v>
      </c>
      <c r="FL152" s="382">
        <v>4</v>
      </c>
      <c r="FM152" s="382">
        <v>3</v>
      </c>
      <c r="FN152" s="382">
        <v>5</v>
      </c>
      <c r="FO152" s="382">
        <v>4</v>
      </c>
      <c r="FP152" s="382">
        <v>3</v>
      </c>
      <c r="FQ152" s="382">
        <v>6</v>
      </c>
      <c r="FR152" s="382">
        <v>4</v>
      </c>
      <c r="FS152" s="382">
        <v>3</v>
      </c>
      <c r="FT152" s="382">
        <v>4</v>
      </c>
      <c r="FU152" s="382">
        <v>5</v>
      </c>
      <c r="FV152" s="382">
        <v>6</v>
      </c>
      <c r="FW152" s="382">
        <v>3</v>
      </c>
      <c r="FX152" s="382">
        <v>4</v>
      </c>
      <c r="FY152" s="382">
        <v>3</v>
      </c>
      <c r="FZ152" s="382">
        <v>3</v>
      </c>
      <c r="GA152" s="2"/>
      <c r="GB152" s="2"/>
      <c r="GC152" s="2"/>
      <c r="GD152" s="2"/>
      <c r="GE152" s="2"/>
      <c r="GF152" s="2"/>
      <c r="GG152" s="2"/>
      <c r="GH152" s="2"/>
      <c r="GI152" s="2"/>
      <c r="GJ152" s="382"/>
      <c r="GK152" s="382"/>
      <c r="GL152" s="382"/>
      <c r="GM152" s="2"/>
      <c r="GN152" s="2"/>
      <c r="GO152" s="2"/>
      <c r="GP152" s="2"/>
      <c r="GQ152" s="2"/>
      <c r="GR152" s="2"/>
    </row>
    <row r="153" spans="1:200" x14ac:dyDescent="0.35">
      <c r="A153" s="2" t="s">
        <v>750</v>
      </c>
      <c r="B153" s="2" t="s">
        <v>339</v>
      </c>
      <c r="C153" s="2" t="s">
        <v>750</v>
      </c>
      <c r="D153" s="2">
        <v>1</v>
      </c>
      <c r="E153" s="2">
        <v>0</v>
      </c>
      <c r="F153" s="2">
        <v>20</v>
      </c>
      <c r="G153" s="2">
        <v>18</v>
      </c>
      <c r="H153" s="2">
        <v>1</v>
      </c>
      <c r="I153" s="2">
        <v>38</v>
      </c>
      <c r="J153" s="2">
        <v>84</v>
      </c>
      <c r="K153" s="2">
        <v>77</v>
      </c>
      <c r="L153" s="2">
        <v>84</v>
      </c>
      <c r="M153" s="2">
        <v>0</v>
      </c>
      <c r="N153" s="2">
        <v>0</v>
      </c>
      <c r="O153" s="2">
        <v>161</v>
      </c>
      <c r="P153" s="2">
        <v>245</v>
      </c>
      <c r="Q153" s="2">
        <v>245</v>
      </c>
      <c r="R153" s="2">
        <v>245</v>
      </c>
      <c r="S153" s="2">
        <v>84</v>
      </c>
      <c r="T153" s="2">
        <v>0.38888888888888928</v>
      </c>
      <c r="U153" s="2">
        <v>77</v>
      </c>
      <c r="V153" s="2">
        <v>-0.38888888888888928</v>
      </c>
      <c r="W153" s="2">
        <v>0</v>
      </c>
      <c r="X153" s="2" t="e">
        <v>#DIV/0!</v>
      </c>
      <c r="Y153" s="2">
        <v>0</v>
      </c>
      <c r="Z153" s="2">
        <v>15</v>
      </c>
      <c r="AA153" s="2">
        <v>0</v>
      </c>
      <c r="AB153" s="2">
        <v>11</v>
      </c>
      <c r="AC153" s="2">
        <v>1</v>
      </c>
      <c r="AD153" s="2">
        <v>12</v>
      </c>
      <c r="AG153" s="2">
        <v>62</v>
      </c>
      <c r="AH153" s="2">
        <v>62</v>
      </c>
      <c r="AI153" s="2">
        <v>61</v>
      </c>
      <c r="AJ153" s="2">
        <v>61</v>
      </c>
      <c r="AK153" s="2">
        <v>61</v>
      </c>
      <c r="AL153" s="2">
        <v>63</v>
      </c>
      <c r="AM153" s="382">
        <v>793</v>
      </c>
      <c r="AN153" s="2">
        <v>856</v>
      </c>
      <c r="AO153" s="2">
        <v>-63</v>
      </c>
      <c r="AP153" s="2">
        <v>245.00153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1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14</v>
      </c>
      <c r="CT153" s="65">
        <v>16</v>
      </c>
      <c r="CU153" s="65">
        <v>18</v>
      </c>
      <c r="CV153" s="65">
        <v>11</v>
      </c>
      <c r="CW153" s="65">
        <v>10</v>
      </c>
      <c r="CX153" s="65">
        <v>16</v>
      </c>
      <c r="CY153" s="65">
        <v>8</v>
      </c>
      <c r="CZ153" s="65">
        <v>10</v>
      </c>
      <c r="DA153" s="65">
        <v>18</v>
      </c>
      <c r="DB153" s="65">
        <v>18</v>
      </c>
      <c r="DC153" s="65">
        <v>12</v>
      </c>
      <c r="DD153" s="65">
        <v>13</v>
      </c>
      <c r="DE153" s="65">
        <v>17</v>
      </c>
      <c r="DF153" s="65">
        <v>15</v>
      </c>
      <c r="DG153" s="65">
        <v>15</v>
      </c>
      <c r="DH153" s="65">
        <v>13</v>
      </c>
      <c r="DI153" s="65">
        <v>10</v>
      </c>
      <c r="DJ153" s="65">
        <v>11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382" t="s">
        <v>397</v>
      </c>
      <c r="DU153" s="382" t="s">
        <v>332</v>
      </c>
      <c r="DV153" s="382">
        <v>63</v>
      </c>
      <c r="DW153" s="2" t="s">
        <v>1</v>
      </c>
      <c r="DX153" s="2">
        <v>61</v>
      </c>
      <c r="DY153" s="382">
        <v>4</v>
      </c>
      <c r="DZ153" s="382">
        <v>7</v>
      </c>
      <c r="EA153" s="382">
        <v>7</v>
      </c>
      <c r="EB153" s="382">
        <v>4</v>
      </c>
      <c r="EC153" s="382">
        <v>3</v>
      </c>
      <c r="ED153" s="382">
        <v>6</v>
      </c>
      <c r="EE153" s="382">
        <v>3</v>
      </c>
      <c r="EF153" s="382">
        <v>3</v>
      </c>
      <c r="EG153" s="382">
        <v>6</v>
      </c>
      <c r="EH153" s="382">
        <v>5</v>
      </c>
      <c r="EI153" s="382">
        <v>4</v>
      </c>
      <c r="EJ153" s="382">
        <v>4</v>
      </c>
      <c r="EK153" s="382">
        <v>5</v>
      </c>
      <c r="EL153" s="382">
        <v>5</v>
      </c>
      <c r="EM153" s="382">
        <v>5</v>
      </c>
      <c r="EN153" s="382">
        <v>4</v>
      </c>
      <c r="EO153" s="382">
        <v>4</v>
      </c>
      <c r="EP153" s="382">
        <v>5</v>
      </c>
      <c r="EQ153" s="382">
        <v>4</v>
      </c>
      <c r="ER153" s="382">
        <v>5</v>
      </c>
      <c r="ES153" s="382">
        <v>6</v>
      </c>
      <c r="ET153" s="382">
        <v>4</v>
      </c>
      <c r="EU153" s="382">
        <v>4</v>
      </c>
      <c r="EV153" s="382">
        <v>4</v>
      </c>
      <c r="EW153" s="382">
        <v>3</v>
      </c>
      <c r="EX153" s="382">
        <v>3</v>
      </c>
      <c r="EY153" s="382">
        <v>4</v>
      </c>
      <c r="EZ153" s="382">
        <v>6</v>
      </c>
      <c r="FA153" s="382">
        <v>3</v>
      </c>
      <c r="FB153" s="382">
        <v>5</v>
      </c>
      <c r="FC153" s="382">
        <v>5</v>
      </c>
      <c r="FD153" s="382">
        <v>5</v>
      </c>
      <c r="FE153" s="382">
        <v>5</v>
      </c>
      <c r="FF153" s="382">
        <v>5</v>
      </c>
      <c r="FG153" s="382">
        <v>3</v>
      </c>
      <c r="FH153" s="382">
        <v>3</v>
      </c>
      <c r="FI153" s="382">
        <v>6</v>
      </c>
      <c r="FJ153" s="382">
        <v>4</v>
      </c>
      <c r="FK153" s="382">
        <v>5</v>
      </c>
      <c r="FL153" s="382">
        <v>3</v>
      </c>
      <c r="FM153" s="382">
        <v>3</v>
      </c>
      <c r="FN153" s="382">
        <v>6</v>
      </c>
      <c r="FO153" s="382">
        <v>2</v>
      </c>
      <c r="FP153" s="382">
        <v>4</v>
      </c>
      <c r="FQ153" s="382">
        <v>8</v>
      </c>
      <c r="FR153" s="382">
        <v>7</v>
      </c>
      <c r="FS153" s="382">
        <v>5</v>
      </c>
      <c r="FT153" s="382">
        <v>4</v>
      </c>
      <c r="FU153" s="382">
        <v>7</v>
      </c>
      <c r="FV153" s="382">
        <v>5</v>
      </c>
      <c r="FW153" s="382">
        <v>5</v>
      </c>
      <c r="FX153" s="382">
        <v>4</v>
      </c>
      <c r="FY153" s="382">
        <v>3</v>
      </c>
      <c r="FZ153" s="382">
        <v>3</v>
      </c>
      <c r="GA153" s="2"/>
      <c r="GB153" s="2"/>
      <c r="GC153" s="2"/>
      <c r="GD153" s="2"/>
      <c r="GE153" s="2"/>
      <c r="GF153" s="2"/>
      <c r="GG153" s="2"/>
      <c r="GH153" s="2"/>
      <c r="GI153" s="2"/>
      <c r="GJ153" s="382"/>
      <c r="GK153" s="382"/>
      <c r="GL153" s="382"/>
      <c r="GM153" s="2"/>
      <c r="GN153" s="2"/>
      <c r="GO153" s="2"/>
      <c r="GP153" s="2"/>
      <c r="GQ153" s="2"/>
      <c r="GR153" s="2"/>
    </row>
    <row r="154" spans="1:200" x14ac:dyDescent="0.35">
      <c r="A154" s="2" t="s">
        <v>751</v>
      </c>
      <c r="B154" s="2" t="s">
        <v>380</v>
      </c>
      <c r="C154" s="2" t="s">
        <v>751</v>
      </c>
      <c r="D154" s="2">
        <v>2</v>
      </c>
      <c r="E154" s="2">
        <v>0</v>
      </c>
      <c r="F154" s="2">
        <v>15</v>
      </c>
      <c r="G154" s="2">
        <v>21</v>
      </c>
      <c r="H154" s="2">
        <v>2</v>
      </c>
      <c r="I154" s="2">
        <v>36</v>
      </c>
      <c r="J154" s="2">
        <v>84</v>
      </c>
      <c r="K154" s="2">
        <v>86</v>
      </c>
      <c r="L154" s="2">
        <v>79</v>
      </c>
      <c r="M154" s="2">
        <v>0</v>
      </c>
      <c r="N154" s="2">
        <v>0</v>
      </c>
      <c r="O154" s="2">
        <v>170</v>
      </c>
      <c r="P154" s="2">
        <v>249</v>
      </c>
      <c r="Q154" s="2">
        <v>249</v>
      </c>
      <c r="R154" s="2">
        <v>249</v>
      </c>
      <c r="S154" s="2">
        <v>84</v>
      </c>
      <c r="T154" s="2">
        <v>-0.11111111111111072</v>
      </c>
      <c r="U154" s="2">
        <v>86</v>
      </c>
      <c r="V154" s="2">
        <v>0.3888888888888884</v>
      </c>
      <c r="W154" s="2">
        <v>0</v>
      </c>
      <c r="X154" s="2" t="e">
        <v>#DIV/0!</v>
      </c>
      <c r="Y154" s="2">
        <v>1</v>
      </c>
      <c r="Z154" s="2">
        <v>12</v>
      </c>
      <c r="AA154" s="2">
        <v>1</v>
      </c>
      <c r="AB154" s="2">
        <v>11</v>
      </c>
      <c r="AC154" s="2">
        <v>0</v>
      </c>
      <c r="AD154" s="2">
        <v>13</v>
      </c>
      <c r="AG154" s="2">
        <v>4</v>
      </c>
      <c r="AH154" s="2">
        <v>4</v>
      </c>
      <c r="AI154" s="2">
        <v>3</v>
      </c>
      <c r="AJ154" s="2">
        <v>3</v>
      </c>
      <c r="AK154" s="2">
        <v>3</v>
      </c>
      <c r="AL154" s="2">
        <v>64</v>
      </c>
      <c r="AM154" s="382">
        <v>775.33333333333337</v>
      </c>
      <c r="AN154" s="2">
        <v>767</v>
      </c>
      <c r="AO154" s="2">
        <v>8.3333333333333712</v>
      </c>
      <c r="AP154" s="2">
        <v>249.00154000000001</v>
      </c>
      <c r="AQ154" s="65">
        <v>3</v>
      </c>
      <c r="AR154" s="65">
        <v>3</v>
      </c>
      <c r="AS154" s="65">
        <v>3</v>
      </c>
      <c r="AT154" s="65">
        <v>3</v>
      </c>
      <c r="AU154" s="65">
        <v>3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3</v>
      </c>
      <c r="BH154" s="65">
        <v>3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1</v>
      </c>
      <c r="CH154" s="65">
        <v>1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14</v>
      </c>
      <c r="CT154" s="65">
        <v>14</v>
      </c>
      <c r="CU154" s="65">
        <v>18</v>
      </c>
      <c r="CV154" s="65">
        <v>14</v>
      </c>
      <c r="CW154" s="65">
        <v>10</v>
      </c>
      <c r="CX154" s="65">
        <v>16</v>
      </c>
      <c r="CY154" s="65">
        <v>10</v>
      </c>
      <c r="CZ154" s="65">
        <v>9</v>
      </c>
      <c r="DA154" s="65">
        <v>17</v>
      </c>
      <c r="DB154" s="65">
        <v>17</v>
      </c>
      <c r="DC154" s="65">
        <v>12</v>
      </c>
      <c r="DD154" s="65">
        <v>12</v>
      </c>
      <c r="DE154" s="65">
        <v>19</v>
      </c>
      <c r="DF154" s="65">
        <v>21</v>
      </c>
      <c r="DG154" s="65">
        <v>13</v>
      </c>
      <c r="DH154" s="65">
        <v>11</v>
      </c>
      <c r="DI154" s="65">
        <v>9</v>
      </c>
      <c r="DJ154" s="65">
        <v>13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382" t="s">
        <v>398</v>
      </c>
      <c r="DU154" s="382" t="s">
        <v>334</v>
      </c>
      <c r="DV154" s="382">
        <v>64</v>
      </c>
      <c r="DW154" s="2" t="s">
        <v>4</v>
      </c>
      <c r="DX154" s="2">
        <v>3</v>
      </c>
      <c r="DY154" s="382">
        <v>5</v>
      </c>
      <c r="DZ154" s="382">
        <v>6</v>
      </c>
      <c r="EA154" s="382">
        <v>6</v>
      </c>
      <c r="EB154" s="382">
        <v>6</v>
      </c>
      <c r="EC154" s="382">
        <v>4</v>
      </c>
      <c r="ED154" s="382">
        <v>5</v>
      </c>
      <c r="EE154" s="382">
        <v>4</v>
      </c>
      <c r="EF154" s="382">
        <v>3</v>
      </c>
      <c r="EG154" s="382">
        <v>5</v>
      </c>
      <c r="EH154" s="382">
        <v>4</v>
      </c>
      <c r="EI154" s="382">
        <v>3</v>
      </c>
      <c r="EJ154" s="382">
        <v>3</v>
      </c>
      <c r="EK154" s="382">
        <v>5</v>
      </c>
      <c r="EL154" s="382">
        <v>9</v>
      </c>
      <c r="EM154" s="382">
        <v>3</v>
      </c>
      <c r="EN154" s="382">
        <v>6</v>
      </c>
      <c r="EO154" s="382">
        <v>2</v>
      </c>
      <c r="EP154" s="382">
        <v>5</v>
      </c>
      <c r="EQ154" s="382">
        <v>5</v>
      </c>
      <c r="ER154" s="382">
        <v>4</v>
      </c>
      <c r="ES154" s="382">
        <v>7</v>
      </c>
      <c r="ET154" s="382">
        <v>4</v>
      </c>
      <c r="EU154" s="382">
        <v>3</v>
      </c>
      <c r="EV154" s="382">
        <v>6</v>
      </c>
      <c r="EW154" s="382">
        <v>3</v>
      </c>
      <c r="EX154" s="382">
        <v>3</v>
      </c>
      <c r="EY154" s="382">
        <v>7</v>
      </c>
      <c r="EZ154" s="382">
        <v>6</v>
      </c>
      <c r="FA154" s="382">
        <v>5</v>
      </c>
      <c r="FB154" s="382">
        <v>5</v>
      </c>
      <c r="FC154" s="382">
        <v>8</v>
      </c>
      <c r="FD154" s="382">
        <v>6</v>
      </c>
      <c r="FE154" s="382">
        <v>6</v>
      </c>
      <c r="FF154" s="382">
        <v>2</v>
      </c>
      <c r="FG154" s="382">
        <v>3</v>
      </c>
      <c r="FH154" s="382">
        <v>3</v>
      </c>
      <c r="FI154" s="382">
        <v>4</v>
      </c>
      <c r="FJ154" s="382">
        <v>4</v>
      </c>
      <c r="FK154" s="382">
        <v>5</v>
      </c>
      <c r="FL154" s="382">
        <v>4</v>
      </c>
      <c r="FM154" s="382">
        <v>3</v>
      </c>
      <c r="FN154" s="382">
        <v>5</v>
      </c>
      <c r="FO154" s="382">
        <v>3</v>
      </c>
      <c r="FP154" s="382">
        <v>3</v>
      </c>
      <c r="FQ154" s="382">
        <v>5</v>
      </c>
      <c r="FR154" s="382">
        <v>7</v>
      </c>
      <c r="FS154" s="382">
        <v>4</v>
      </c>
      <c r="FT154" s="382">
        <v>4</v>
      </c>
      <c r="FU154" s="382">
        <v>6</v>
      </c>
      <c r="FV154" s="382">
        <v>6</v>
      </c>
      <c r="FW154" s="382">
        <v>4</v>
      </c>
      <c r="FX154" s="382">
        <v>3</v>
      </c>
      <c r="FY154" s="382">
        <v>4</v>
      </c>
      <c r="FZ154" s="382">
        <v>5</v>
      </c>
      <c r="GA154" s="2"/>
      <c r="GB154" s="2"/>
      <c r="GC154" s="2"/>
      <c r="GD154" s="2"/>
      <c r="GE154" s="2"/>
      <c r="GF154" s="2"/>
      <c r="GG154" s="2"/>
      <c r="GH154" s="2"/>
      <c r="GI154" s="2"/>
      <c r="GJ154" s="382"/>
      <c r="GK154" s="382"/>
      <c r="GL154" s="382"/>
      <c r="GM154" s="2"/>
      <c r="GN154" s="2"/>
      <c r="GO154" s="2"/>
      <c r="GP154" s="2"/>
      <c r="GQ154" s="2"/>
      <c r="GR154" s="2"/>
    </row>
    <row r="155" spans="1:200" x14ac:dyDescent="0.35">
      <c r="A155" s="2" t="s">
        <v>752</v>
      </c>
      <c r="B155" s="2" t="s">
        <v>387</v>
      </c>
      <c r="C155" s="2" t="s">
        <v>752</v>
      </c>
      <c r="D155" s="2">
        <v>1</v>
      </c>
      <c r="E155" s="2">
        <v>0</v>
      </c>
      <c r="F155" s="2">
        <v>16</v>
      </c>
      <c r="G155" s="2">
        <v>25</v>
      </c>
      <c r="H155" s="2">
        <v>1</v>
      </c>
      <c r="I155" s="2">
        <v>41</v>
      </c>
      <c r="J155" s="2">
        <v>81</v>
      </c>
      <c r="K155" s="2">
        <v>87</v>
      </c>
      <c r="L155" s="2">
        <v>89</v>
      </c>
      <c r="M155" s="2">
        <v>0</v>
      </c>
      <c r="N155" s="2">
        <v>0</v>
      </c>
      <c r="O155" s="2">
        <v>168</v>
      </c>
      <c r="P155" s="2">
        <v>257</v>
      </c>
      <c r="Q155" s="2">
        <v>257</v>
      </c>
      <c r="R155" s="2">
        <v>257</v>
      </c>
      <c r="S155" s="2">
        <v>81</v>
      </c>
      <c r="T155" s="2">
        <v>-0.33333333333333304</v>
      </c>
      <c r="U155" s="2">
        <v>87</v>
      </c>
      <c r="V155" s="2">
        <v>-0.1111111111111116</v>
      </c>
      <c r="W155" s="2">
        <v>0</v>
      </c>
      <c r="X155" s="2" t="e">
        <v>#DIV/0!</v>
      </c>
      <c r="Y155" s="2">
        <v>1</v>
      </c>
      <c r="Z155" s="2">
        <v>13</v>
      </c>
      <c r="AA155" s="2">
        <v>0</v>
      </c>
      <c r="AB155" s="2">
        <v>13</v>
      </c>
      <c r="AC155" s="2">
        <v>0</v>
      </c>
      <c r="AD155" s="2">
        <v>15</v>
      </c>
      <c r="AG155" s="2">
        <v>3</v>
      </c>
      <c r="AH155" s="2">
        <v>3</v>
      </c>
      <c r="AI155" s="2">
        <v>4</v>
      </c>
      <c r="AJ155" s="2">
        <v>4</v>
      </c>
      <c r="AK155" s="2">
        <v>4</v>
      </c>
      <c r="AL155" s="2">
        <v>65</v>
      </c>
      <c r="AM155" s="382">
        <v>759.33333333333337</v>
      </c>
      <c r="AN155" s="2">
        <v>786</v>
      </c>
      <c r="AO155" s="2">
        <v>-26.666666666666629</v>
      </c>
      <c r="AP155" s="2">
        <v>257.00155000000001</v>
      </c>
      <c r="AQ155" s="65">
        <v>3</v>
      </c>
      <c r="AR155" s="65">
        <v>3</v>
      </c>
      <c r="AS155" s="65">
        <v>3</v>
      </c>
      <c r="AT155" s="65">
        <v>3</v>
      </c>
      <c r="AU155" s="65">
        <v>3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1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15</v>
      </c>
      <c r="CT155" s="65">
        <v>18</v>
      </c>
      <c r="CU155" s="65">
        <v>17</v>
      </c>
      <c r="CV155" s="65">
        <v>11</v>
      </c>
      <c r="CW155" s="65">
        <v>13</v>
      </c>
      <c r="CX155" s="65">
        <v>20</v>
      </c>
      <c r="CY155" s="65">
        <v>11</v>
      </c>
      <c r="CZ155" s="65">
        <v>10</v>
      </c>
      <c r="DA155" s="65">
        <v>19</v>
      </c>
      <c r="DB155" s="65">
        <v>17</v>
      </c>
      <c r="DC155" s="65">
        <v>12</v>
      </c>
      <c r="DD155" s="65">
        <v>15</v>
      </c>
      <c r="DE155" s="65">
        <v>18</v>
      </c>
      <c r="DF155" s="65">
        <v>19</v>
      </c>
      <c r="DG155" s="65">
        <v>14</v>
      </c>
      <c r="DH155" s="65">
        <v>9</v>
      </c>
      <c r="DI155" s="65">
        <v>9</v>
      </c>
      <c r="DJ155" s="65">
        <v>10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382" t="s">
        <v>399</v>
      </c>
      <c r="DU155" s="382" t="s">
        <v>334</v>
      </c>
      <c r="DV155" s="382">
        <v>65</v>
      </c>
      <c r="DW155" s="2" t="s">
        <v>4</v>
      </c>
      <c r="DX155" s="2">
        <v>4</v>
      </c>
      <c r="DY155" s="382">
        <v>5</v>
      </c>
      <c r="DZ155" s="382">
        <v>6</v>
      </c>
      <c r="EA155" s="382">
        <v>6</v>
      </c>
      <c r="EB155" s="382">
        <v>4</v>
      </c>
      <c r="EC155" s="382">
        <v>4</v>
      </c>
      <c r="ED155" s="382">
        <v>6</v>
      </c>
      <c r="EE155" s="382">
        <v>4</v>
      </c>
      <c r="EF155" s="382">
        <v>3</v>
      </c>
      <c r="EG155" s="382">
        <v>6</v>
      </c>
      <c r="EH155" s="382">
        <v>7</v>
      </c>
      <c r="EI155" s="382">
        <v>3</v>
      </c>
      <c r="EJ155" s="382">
        <v>5</v>
      </c>
      <c r="EK155" s="382">
        <v>5</v>
      </c>
      <c r="EL155" s="382">
        <v>5</v>
      </c>
      <c r="EM155" s="382">
        <v>4</v>
      </c>
      <c r="EN155" s="382">
        <v>2</v>
      </c>
      <c r="EO155" s="382">
        <v>3</v>
      </c>
      <c r="EP155" s="382">
        <v>3</v>
      </c>
      <c r="EQ155" s="382">
        <v>5</v>
      </c>
      <c r="ER155" s="382">
        <v>6</v>
      </c>
      <c r="ES155" s="382">
        <v>6</v>
      </c>
      <c r="ET155" s="382">
        <v>3</v>
      </c>
      <c r="EU155" s="382">
        <v>5</v>
      </c>
      <c r="EV155" s="382">
        <v>8</v>
      </c>
      <c r="EW155" s="382">
        <v>3</v>
      </c>
      <c r="EX155" s="382">
        <v>4</v>
      </c>
      <c r="EY155" s="382">
        <v>7</v>
      </c>
      <c r="EZ155" s="382">
        <v>6</v>
      </c>
      <c r="FA155" s="382">
        <v>5</v>
      </c>
      <c r="FB155" s="382">
        <v>5</v>
      </c>
      <c r="FC155" s="382">
        <v>5</v>
      </c>
      <c r="FD155" s="382">
        <v>6</v>
      </c>
      <c r="FE155" s="382">
        <v>4</v>
      </c>
      <c r="FF155" s="382">
        <v>3</v>
      </c>
      <c r="FG155" s="382">
        <v>3</v>
      </c>
      <c r="FH155" s="382">
        <v>3</v>
      </c>
      <c r="FI155" s="382">
        <v>5</v>
      </c>
      <c r="FJ155" s="382">
        <v>6</v>
      </c>
      <c r="FK155" s="382">
        <v>5</v>
      </c>
      <c r="FL155" s="382">
        <v>4</v>
      </c>
      <c r="FM155" s="382">
        <v>4</v>
      </c>
      <c r="FN155" s="382">
        <v>6</v>
      </c>
      <c r="FO155" s="382">
        <v>4</v>
      </c>
      <c r="FP155" s="382">
        <v>3</v>
      </c>
      <c r="FQ155" s="382">
        <v>6</v>
      </c>
      <c r="FR155" s="382">
        <v>4</v>
      </c>
      <c r="FS155" s="382">
        <v>4</v>
      </c>
      <c r="FT155" s="382">
        <v>5</v>
      </c>
      <c r="FU155" s="382">
        <v>8</v>
      </c>
      <c r="FV155" s="382">
        <v>8</v>
      </c>
      <c r="FW155" s="382">
        <v>6</v>
      </c>
      <c r="FX155" s="382">
        <v>4</v>
      </c>
      <c r="FY155" s="382">
        <v>3</v>
      </c>
      <c r="FZ155" s="382">
        <v>4</v>
      </c>
      <c r="GA155" s="2"/>
      <c r="GB155" s="2"/>
      <c r="GC155" s="2"/>
      <c r="GD155" s="2"/>
      <c r="GE155" s="2"/>
      <c r="GF155" s="2"/>
      <c r="GG155" s="2"/>
      <c r="GH155" s="2"/>
      <c r="GI155" s="2"/>
      <c r="GJ155" s="382"/>
      <c r="GK155" s="382"/>
      <c r="GL155" s="382"/>
      <c r="GM155" s="2"/>
      <c r="GN155" s="2"/>
      <c r="GO155" s="2"/>
      <c r="GP155" s="2"/>
      <c r="GQ155" s="2"/>
      <c r="GR155" s="2"/>
    </row>
    <row r="156" spans="1:200" x14ac:dyDescent="0.35">
      <c r="A156" s="2" t="s">
        <v>753</v>
      </c>
      <c r="B156" s="2" t="s">
        <v>378</v>
      </c>
      <c r="C156" s="2" t="s">
        <v>753</v>
      </c>
      <c r="D156" s="2">
        <v>2</v>
      </c>
      <c r="E156" s="2">
        <v>0</v>
      </c>
      <c r="F156" s="2">
        <v>18</v>
      </c>
      <c r="G156" s="2">
        <v>26</v>
      </c>
      <c r="H156" s="2">
        <v>2</v>
      </c>
      <c r="I156" s="2">
        <v>44</v>
      </c>
      <c r="J156" s="2">
        <v>90</v>
      </c>
      <c r="K156" s="2">
        <v>84</v>
      </c>
      <c r="L156" s="2">
        <v>85</v>
      </c>
      <c r="M156" s="2">
        <v>0</v>
      </c>
      <c r="N156" s="2">
        <v>0</v>
      </c>
      <c r="O156" s="2">
        <v>174</v>
      </c>
      <c r="P156" s="2">
        <v>259</v>
      </c>
      <c r="Q156" s="2">
        <v>259</v>
      </c>
      <c r="R156" s="2">
        <v>259</v>
      </c>
      <c r="S156" s="2">
        <v>90</v>
      </c>
      <c r="T156" s="2">
        <v>0.33333333333333304</v>
      </c>
      <c r="U156" s="2">
        <v>84</v>
      </c>
      <c r="V156" s="2">
        <v>-5.5555555555555358E-2</v>
      </c>
      <c r="W156" s="2">
        <v>0</v>
      </c>
      <c r="X156" s="2" t="e">
        <v>#DIV/0!</v>
      </c>
      <c r="Y156" s="2">
        <v>0</v>
      </c>
      <c r="Z156" s="2">
        <v>17</v>
      </c>
      <c r="AA156" s="2">
        <v>1</v>
      </c>
      <c r="AB156" s="2">
        <v>12</v>
      </c>
      <c r="AC156" s="2">
        <v>1</v>
      </c>
      <c r="AD156" s="2">
        <v>15</v>
      </c>
      <c r="AG156" s="2">
        <v>5</v>
      </c>
      <c r="AH156" s="2">
        <v>5</v>
      </c>
      <c r="AI156" s="2">
        <v>5</v>
      </c>
      <c r="AJ156" s="2">
        <v>5</v>
      </c>
      <c r="AK156" s="2">
        <v>5</v>
      </c>
      <c r="AL156" s="2">
        <v>66</v>
      </c>
      <c r="AM156" s="382">
        <v>753.33333333333337</v>
      </c>
      <c r="AN156" s="2">
        <v>739</v>
      </c>
      <c r="AO156" s="2">
        <v>14.333333333333371</v>
      </c>
      <c r="AP156" s="2">
        <v>259.00155999999998</v>
      </c>
      <c r="AQ156" s="65">
        <v>3</v>
      </c>
      <c r="AR156" s="65">
        <v>3</v>
      </c>
      <c r="AS156" s="65">
        <v>3</v>
      </c>
      <c r="AT156" s="65">
        <v>3</v>
      </c>
      <c r="AU156" s="65">
        <v>3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2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17</v>
      </c>
      <c r="CT156" s="65">
        <v>17</v>
      </c>
      <c r="CU156" s="65">
        <v>18</v>
      </c>
      <c r="CV156" s="65">
        <v>12</v>
      </c>
      <c r="CW156" s="65">
        <v>11</v>
      </c>
      <c r="CX156" s="65">
        <v>18</v>
      </c>
      <c r="CY156" s="65">
        <v>12</v>
      </c>
      <c r="CZ156" s="65">
        <v>11</v>
      </c>
      <c r="DA156" s="65">
        <v>22</v>
      </c>
      <c r="DB156" s="65">
        <v>15</v>
      </c>
      <c r="DC156" s="65">
        <v>16</v>
      </c>
      <c r="DD156" s="65">
        <v>14</v>
      </c>
      <c r="DE156" s="65">
        <v>18</v>
      </c>
      <c r="DF156" s="65">
        <v>16</v>
      </c>
      <c r="DG156" s="65">
        <v>12</v>
      </c>
      <c r="DH156" s="65">
        <v>8</v>
      </c>
      <c r="DI156" s="65">
        <v>11</v>
      </c>
      <c r="DJ156" s="65">
        <v>11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382" t="s">
        <v>400</v>
      </c>
      <c r="DU156" s="382" t="s">
        <v>334</v>
      </c>
      <c r="DV156" s="382">
        <v>66</v>
      </c>
      <c r="DW156" s="2" t="s">
        <v>4</v>
      </c>
      <c r="DX156" s="2">
        <v>5</v>
      </c>
      <c r="DY156" s="382">
        <v>5</v>
      </c>
      <c r="DZ156" s="382">
        <v>6</v>
      </c>
      <c r="EA156" s="382">
        <v>6</v>
      </c>
      <c r="EB156" s="382">
        <v>3</v>
      </c>
      <c r="EC156" s="382">
        <v>4</v>
      </c>
      <c r="ED156" s="382">
        <v>6</v>
      </c>
      <c r="EE156" s="382">
        <v>5</v>
      </c>
      <c r="EF156" s="382">
        <v>5</v>
      </c>
      <c r="EG156" s="382">
        <v>8</v>
      </c>
      <c r="EH156" s="382">
        <v>6</v>
      </c>
      <c r="EI156" s="382">
        <v>5</v>
      </c>
      <c r="EJ156" s="382">
        <v>4</v>
      </c>
      <c r="EK156" s="382">
        <v>6</v>
      </c>
      <c r="EL156" s="382">
        <v>5</v>
      </c>
      <c r="EM156" s="382">
        <v>4</v>
      </c>
      <c r="EN156" s="382">
        <v>4</v>
      </c>
      <c r="EO156" s="382">
        <v>4</v>
      </c>
      <c r="EP156" s="382">
        <v>4</v>
      </c>
      <c r="EQ156" s="382">
        <v>5</v>
      </c>
      <c r="ER156" s="382">
        <v>5</v>
      </c>
      <c r="ES156" s="382">
        <v>6</v>
      </c>
      <c r="ET156" s="382">
        <v>5</v>
      </c>
      <c r="EU156" s="382">
        <v>3</v>
      </c>
      <c r="EV156" s="382">
        <v>6</v>
      </c>
      <c r="EW156" s="382">
        <v>4</v>
      </c>
      <c r="EX156" s="382">
        <v>3</v>
      </c>
      <c r="EY156" s="382">
        <v>8</v>
      </c>
      <c r="EZ156" s="382">
        <v>4</v>
      </c>
      <c r="FA156" s="382">
        <v>7</v>
      </c>
      <c r="FB156" s="382">
        <v>5</v>
      </c>
      <c r="FC156" s="382">
        <v>6</v>
      </c>
      <c r="FD156" s="382">
        <v>5</v>
      </c>
      <c r="FE156" s="382">
        <v>4</v>
      </c>
      <c r="FF156" s="382">
        <v>2</v>
      </c>
      <c r="FG156" s="382">
        <v>3</v>
      </c>
      <c r="FH156" s="382">
        <v>3</v>
      </c>
      <c r="FI156" s="382">
        <v>7</v>
      </c>
      <c r="FJ156" s="382">
        <v>6</v>
      </c>
      <c r="FK156" s="382">
        <v>6</v>
      </c>
      <c r="FL156" s="382">
        <v>4</v>
      </c>
      <c r="FM156" s="382">
        <v>4</v>
      </c>
      <c r="FN156" s="382">
        <v>6</v>
      </c>
      <c r="FO156" s="382">
        <v>3</v>
      </c>
      <c r="FP156" s="382">
        <v>3</v>
      </c>
      <c r="FQ156" s="382">
        <v>6</v>
      </c>
      <c r="FR156" s="382">
        <v>5</v>
      </c>
      <c r="FS156" s="382">
        <v>4</v>
      </c>
      <c r="FT156" s="382">
        <v>5</v>
      </c>
      <c r="FU156" s="382">
        <v>6</v>
      </c>
      <c r="FV156" s="382">
        <v>6</v>
      </c>
      <c r="FW156" s="382">
        <v>4</v>
      </c>
      <c r="FX156" s="382">
        <v>2</v>
      </c>
      <c r="FY156" s="382">
        <v>4</v>
      </c>
      <c r="FZ156" s="382">
        <v>4</v>
      </c>
      <c r="GA156" s="2"/>
      <c r="GB156" s="2"/>
      <c r="GC156" s="2"/>
      <c r="GD156" s="2"/>
      <c r="GE156" s="2"/>
      <c r="GF156" s="2"/>
      <c r="GG156" s="2"/>
      <c r="GH156" s="2"/>
      <c r="GI156" s="2"/>
      <c r="GJ156" s="382"/>
      <c r="GK156" s="382"/>
      <c r="GL156" s="382"/>
      <c r="GM156" s="2"/>
      <c r="GN156" s="2"/>
      <c r="GO156" s="2"/>
      <c r="GP156" s="2"/>
      <c r="GQ156" s="2"/>
      <c r="GR156" s="2"/>
    </row>
    <row r="157" spans="1:200" x14ac:dyDescent="0.35">
      <c r="A157" s="2" t="s">
        <v>754</v>
      </c>
      <c r="B157" s="2" t="s">
        <v>385</v>
      </c>
      <c r="C157" s="2" t="s">
        <v>754</v>
      </c>
      <c r="D157" s="2">
        <v>0</v>
      </c>
      <c r="E157" s="2">
        <v>0</v>
      </c>
      <c r="F157" s="2">
        <v>20</v>
      </c>
      <c r="G157" s="2">
        <v>32</v>
      </c>
      <c r="H157" s="2">
        <v>0</v>
      </c>
      <c r="I157" s="2">
        <v>52</v>
      </c>
      <c r="J157" s="2">
        <v>91</v>
      </c>
      <c r="K157" s="2">
        <v>95</v>
      </c>
      <c r="L157" s="2">
        <v>93</v>
      </c>
      <c r="M157" s="2">
        <v>0</v>
      </c>
      <c r="N157" s="2">
        <v>0</v>
      </c>
      <c r="O157" s="2">
        <v>186</v>
      </c>
      <c r="P157" s="2">
        <v>279</v>
      </c>
      <c r="Q157" s="2">
        <v>279</v>
      </c>
      <c r="R157" s="2">
        <v>279</v>
      </c>
      <c r="S157" s="2">
        <v>91</v>
      </c>
      <c r="T157" s="2">
        <v>-0.22222222222222232</v>
      </c>
      <c r="U157" s="2">
        <v>95</v>
      </c>
      <c r="V157" s="2">
        <v>0.11111111111111072</v>
      </c>
      <c r="W157" s="2">
        <v>0</v>
      </c>
      <c r="X157" s="2" t="e">
        <v>#DIV/0!</v>
      </c>
      <c r="Y157" s="2">
        <v>0</v>
      </c>
      <c r="Z157" s="2">
        <v>18</v>
      </c>
      <c r="AA157" s="2">
        <v>0</v>
      </c>
      <c r="AB157" s="2">
        <v>18</v>
      </c>
      <c r="AC157" s="2">
        <v>0</v>
      </c>
      <c r="AD157" s="2">
        <v>16</v>
      </c>
      <c r="AG157" s="2">
        <v>6</v>
      </c>
      <c r="AH157" s="2">
        <v>7</v>
      </c>
      <c r="AI157" s="2">
        <v>6</v>
      </c>
      <c r="AJ157" s="2">
        <v>6</v>
      </c>
      <c r="AK157" s="2">
        <v>6</v>
      </c>
      <c r="AL157" s="2">
        <v>67</v>
      </c>
      <c r="AM157" s="382">
        <v>697</v>
      </c>
      <c r="AN157" s="2">
        <v>742</v>
      </c>
      <c r="AO157" s="2">
        <v>-45</v>
      </c>
      <c r="AP157" s="2">
        <v>279.00157000000002</v>
      </c>
      <c r="AQ157" s="65">
        <v>3</v>
      </c>
      <c r="AR157" s="65">
        <v>3</v>
      </c>
      <c r="AS157" s="65">
        <v>3</v>
      </c>
      <c r="AT157" s="65">
        <v>3</v>
      </c>
      <c r="AU157" s="65">
        <v>3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14</v>
      </c>
      <c r="CT157" s="65">
        <v>17</v>
      </c>
      <c r="CU157" s="65">
        <v>19</v>
      </c>
      <c r="CV157" s="65">
        <v>14</v>
      </c>
      <c r="CW157" s="65">
        <v>13</v>
      </c>
      <c r="CX157" s="65">
        <v>21</v>
      </c>
      <c r="CY157" s="65">
        <v>13</v>
      </c>
      <c r="CZ157" s="65">
        <v>13</v>
      </c>
      <c r="DA157" s="65">
        <v>19</v>
      </c>
      <c r="DB157" s="65">
        <v>17</v>
      </c>
      <c r="DC157" s="65">
        <v>15</v>
      </c>
      <c r="DD157" s="65">
        <v>14</v>
      </c>
      <c r="DE157" s="65">
        <v>20</v>
      </c>
      <c r="DF157" s="65">
        <v>17</v>
      </c>
      <c r="DG157" s="65">
        <v>15</v>
      </c>
      <c r="DH157" s="65">
        <v>12</v>
      </c>
      <c r="DI157" s="65">
        <v>11</v>
      </c>
      <c r="DJ157" s="65">
        <v>15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382" t="s">
        <v>401</v>
      </c>
      <c r="DU157" s="382" t="s">
        <v>334</v>
      </c>
      <c r="DV157" s="382">
        <v>67</v>
      </c>
      <c r="DW157" s="2" t="s">
        <v>4</v>
      </c>
      <c r="DX157" s="2">
        <v>6</v>
      </c>
      <c r="DY157" s="382">
        <v>4</v>
      </c>
      <c r="DZ157" s="382">
        <v>5</v>
      </c>
      <c r="EA157" s="382">
        <v>5</v>
      </c>
      <c r="EB157" s="382">
        <v>4</v>
      </c>
      <c r="EC157" s="382">
        <v>4</v>
      </c>
      <c r="ED157" s="382">
        <v>7</v>
      </c>
      <c r="EE157" s="382">
        <v>5</v>
      </c>
      <c r="EF157" s="382">
        <v>5</v>
      </c>
      <c r="EG157" s="382">
        <v>6</v>
      </c>
      <c r="EH157" s="382">
        <v>6</v>
      </c>
      <c r="EI157" s="382">
        <v>5</v>
      </c>
      <c r="EJ157" s="382">
        <v>4</v>
      </c>
      <c r="EK157" s="382">
        <v>7</v>
      </c>
      <c r="EL157" s="382">
        <v>6</v>
      </c>
      <c r="EM157" s="382">
        <v>4</v>
      </c>
      <c r="EN157" s="382">
        <v>4</v>
      </c>
      <c r="EO157" s="382">
        <v>4</v>
      </c>
      <c r="EP157" s="382">
        <v>6</v>
      </c>
      <c r="EQ157" s="382">
        <v>6</v>
      </c>
      <c r="ER157" s="382">
        <v>6</v>
      </c>
      <c r="ES157" s="382">
        <v>7</v>
      </c>
      <c r="ET157" s="382">
        <v>5</v>
      </c>
      <c r="EU157" s="382">
        <v>4</v>
      </c>
      <c r="EV157" s="382">
        <v>7</v>
      </c>
      <c r="EW157" s="382">
        <v>4</v>
      </c>
      <c r="EX157" s="382">
        <v>4</v>
      </c>
      <c r="EY157" s="382">
        <v>6</v>
      </c>
      <c r="EZ157" s="382">
        <v>5</v>
      </c>
      <c r="FA157" s="382">
        <v>6</v>
      </c>
      <c r="FB157" s="382">
        <v>5</v>
      </c>
      <c r="FC157" s="382">
        <v>7</v>
      </c>
      <c r="FD157" s="382">
        <v>5</v>
      </c>
      <c r="FE157" s="382">
        <v>5</v>
      </c>
      <c r="FF157" s="382">
        <v>5</v>
      </c>
      <c r="FG157" s="382">
        <v>4</v>
      </c>
      <c r="FH157" s="382">
        <v>4</v>
      </c>
      <c r="FI157" s="382">
        <v>4</v>
      </c>
      <c r="FJ157" s="382">
        <v>6</v>
      </c>
      <c r="FK157" s="382">
        <v>7</v>
      </c>
      <c r="FL157" s="382">
        <v>5</v>
      </c>
      <c r="FM157" s="382">
        <v>5</v>
      </c>
      <c r="FN157" s="382">
        <v>7</v>
      </c>
      <c r="FO157" s="382">
        <v>4</v>
      </c>
      <c r="FP157" s="382">
        <v>4</v>
      </c>
      <c r="FQ157" s="382">
        <v>7</v>
      </c>
      <c r="FR157" s="382">
        <v>6</v>
      </c>
      <c r="FS157" s="382">
        <v>4</v>
      </c>
      <c r="FT157" s="382">
        <v>5</v>
      </c>
      <c r="FU157" s="382">
        <v>6</v>
      </c>
      <c r="FV157" s="382">
        <v>6</v>
      </c>
      <c r="FW157" s="382">
        <v>6</v>
      </c>
      <c r="FX157" s="382">
        <v>3</v>
      </c>
      <c r="FY157" s="382">
        <v>3</v>
      </c>
      <c r="FZ157" s="382">
        <v>5</v>
      </c>
      <c r="GA157" s="2"/>
      <c r="GB157" s="2"/>
      <c r="GC157" s="2"/>
      <c r="GD157" s="2"/>
      <c r="GE157" s="2"/>
      <c r="GF157" s="2"/>
      <c r="GG157" s="2"/>
      <c r="GH157" s="2"/>
      <c r="GI157" s="2"/>
      <c r="GJ157" s="382"/>
      <c r="GK157" s="382"/>
      <c r="GL157" s="382"/>
      <c r="GM157" s="2"/>
      <c r="GN157" s="2"/>
      <c r="GO157" s="2"/>
      <c r="GP157" s="2"/>
      <c r="GQ157" s="2"/>
      <c r="GR157" s="2"/>
    </row>
    <row r="158" spans="1:200" x14ac:dyDescent="0.35">
      <c r="A158" s="2" t="s">
        <v>755</v>
      </c>
      <c r="B158" s="2" t="s">
        <v>398</v>
      </c>
      <c r="C158" s="2" t="s">
        <v>755</v>
      </c>
      <c r="D158" s="2">
        <v>0</v>
      </c>
      <c r="E158" s="2">
        <v>0</v>
      </c>
      <c r="F158" s="2">
        <v>13</v>
      </c>
      <c r="G158" s="2">
        <v>33</v>
      </c>
      <c r="H158" s="2">
        <v>0</v>
      </c>
      <c r="I158" s="2">
        <v>46</v>
      </c>
      <c r="J158" s="2">
        <v>92</v>
      </c>
      <c r="K158" s="2">
        <v>92</v>
      </c>
      <c r="L158" s="2">
        <v>101</v>
      </c>
      <c r="M158" s="2">
        <v>0</v>
      </c>
      <c r="N158" s="2">
        <v>0</v>
      </c>
      <c r="O158" s="2">
        <v>184</v>
      </c>
      <c r="P158" s="2">
        <v>285</v>
      </c>
      <c r="Q158" s="2">
        <v>285</v>
      </c>
      <c r="R158" s="2">
        <v>285</v>
      </c>
      <c r="S158" s="2">
        <v>92</v>
      </c>
      <c r="T158" s="2">
        <v>0</v>
      </c>
      <c r="U158" s="2">
        <v>92</v>
      </c>
      <c r="V158" s="2">
        <v>-0.5</v>
      </c>
      <c r="W158" s="2">
        <v>0</v>
      </c>
      <c r="X158" s="2" t="e">
        <v>#DIV/0!</v>
      </c>
      <c r="Y158" s="2">
        <v>0</v>
      </c>
      <c r="Z158" s="2">
        <v>15</v>
      </c>
      <c r="AA158" s="2">
        <v>0</v>
      </c>
      <c r="AB158" s="2">
        <v>15</v>
      </c>
      <c r="AC158" s="2">
        <v>0</v>
      </c>
      <c r="AD158" s="2">
        <v>16</v>
      </c>
      <c r="AG158" s="2">
        <v>7</v>
      </c>
      <c r="AH158" s="2">
        <v>6</v>
      </c>
      <c r="AI158" s="2">
        <v>7</v>
      </c>
      <c r="AJ158" s="2">
        <v>7</v>
      </c>
      <c r="AK158" s="2">
        <v>7</v>
      </c>
      <c r="AL158" s="2">
        <v>68</v>
      </c>
      <c r="AM158" s="382">
        <v>680.33333333333337</v>
      </c>
      <c r="AN158" s="2">
        <v>658</v>
      </c>
      <c r="AO158" s="2">
        <v>22.333333333333371</v>
      </c>
      <c r="AP158" s="2">
        <v>285.00157999999999</v>
      </c>
      <c r="AQ158" s="65">
        <v>3</v>
      </c>
      <c r="AR158" s="65">
        <v>3</v>
      </c>
      <c r="AS158" s="65">
        <v>3</v>
      </c>
      <c r="AT158" s="65">
        <v>3</v>
      </c>
      <c r="AU158" s="65">
        <v>3</v>
      </c>
      <c r="AV158" s="65">
        <v>3</v>
      </c>
      <c r="AW158" s="65">
        <v>3</v>
      </c>
      <c r="AX158" s="65">
        <v>3</v>
      </c>
      <c r="AY158" s="65">
        <v>3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3</v>
      </c>
      <c r="BG158" s="65">
        <v>3</v>
      </c>
      <c r="BH158" s="65">
        <v>3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18</v>
      </c>
      <c r="CT158" s="65">
        <v>17</v>
      </c>
      <c r="CU158" s="65">
        <v>18</v>
      </c>
      <c r="CV158" s="65">
        <v>14</v>
      </c>
      <c r="CW158" s="65">
        <v>11</v>
      </c>
      <c r="CX158" s="65">
        <v>20</v>
      </c>
      <c r="CY158" s="65">
        <v>12</v>
      </c>
      <c r="CZ158" s="65">
        <v>9</v>
      </c>
      <c r="DA158" s="65">
        <v>19</v>
      </c>
      <c r="DB158" s="65">
        <v>27</v>
      </c>
      <c r="DC158" s="65">
        <v>17</v>
      </c>
      <c r="DD158" s="65">
        <v>13</v>
      </c>
      <c r="DE158" s="65">
        <v>20</v>
      </c>
      <c r="DF158" s="65">
        <v>17</v>
      </c>
      <c r="DG158" s="65">
        <v>14</v>
      </c>
      <c r="DH158" s="65">
        <v>12</v>
      </c>
      <c r="DI158" s="65">
        <v>11</v>
      </c>
      <c r="DJ158" s="65">
        <v>16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382" t="s">
        <v>402</v>
      </c>
      <c r="DU158" s="382" t="s">
        <v>334</v>
      </c>
      <c r="DV158" s="382">
        <v>68</v>
      </c>
      <c r="DW158" s="2" t="s">
        <v>4</v>
      </c>
      <c r="DX158" s="2">
        <v>7</v>
      </c>
      <c r="DY158" s="382">
        <v>6</v>
      </c>
      <c r="DZ158" s="382">
        <v>5</v>
      </c>
      <c r="EA158" s="382">
        <v>7</v>
      </c>
      <c r="EB158" s="382">
        <v>4</v>
      </c>
      <c r="EC158" s="382">
        <v>3</v>
      </c>
      <c r="ED158" s="382">
        <v>6</v>
      </c>
      <c r="EE158" s="382">
        <v>5</v>
      </c>
      <c r="EF158" s="382">
        <v>3</v>
      </c>
      <c r="EG158" s="382">
        <v>6</v>
      </c>
      <c r="EH158" s="382">
        <v>9</v>
      </c>
      <c r="EI158" s="382">
        <v>6</v>
      </c>
      <c r="EJ158" s="382">
        <v>4</v>
      </c>
      <c r="EK158" s="382">
        <v>7</v>
      </c>
      <c r="EL158" s="382">
        <v>6</v>
      </c>
      <c r="EM158" s="382">
        <v>4</v>
      </c>
      <c r="EN158" s="382">
        <v>4</v>
      </c>
      <c r="EO158" s="382">
        <v>3</v>
      </c>
      <c r="EP158" s="382">
        <v>4</v>
      </c>
      <c r="EQ158" s="382">
        <v>6</v>
      </c>
      <c r="ER158" s="382">
        <v>6</v>
      </c>
      <c r="ES158" s="382">
        <v>5</v>
      </c>
      <c r="ET158" s="382">
        <v>5</v>
      </c>
      <c r="EU158" s="382">
        <v>3</v>
      </c>
      <c r="EV158" s="382">
        <v>7</v>
      </c>
      <c r="EW158" s="382">
        <v>4</v>
      </c>
      <c r="EX158" s="382">
        <v>3</v>
      </c>
      <c r="EY158" s="382">
        <v>6</v>
      </c>
      <c r="EZ158" s="382">
        <v>8</v>
      </c>
      <c r="FA158" s="382">
        <v>6</v>
      </c>
      <c r="FB158" s="382">
        <v>5</v>
      </c>
      <c r="FC158" s="382">
        <v>6</v>
      </c>
      <c r="FD158" s="382">
        <v>4</v>
      </c>
      <c r="FE158" s="382">
        <v>5</v>
      </c>
      <c r="FF158" s="382">
        <v>4</v>
      </c>
      <c r="FG158" s="382">
        <v>4</v>
      </c>
      <c r="FH158" s="382">
        <v>5</v>
      </c>
      <c r="FI158" s="382">
        <v>6</v>
      </c>
      <c r="FJ158" s="382">
        <v>6</v>
      </c>
      <c r="FK158" s="382">
        <v>6</v>
      </c>
      <c r="FL158" s="382">
        <v>5</v>
      </c>
      <c r="FM158" s="382">
        <v>5</v>
      </c>
      <c r="FN158" s="382">
        <v>7</v>
      </c>
      <c r="FO158" s="382">
        <v>3</v>
      </c>
      <c r="FP158" s="382">
        <v>3</v>
      </c>
      <c r="FQ158" s="382">
        <v>7</v>
      </c>
      <c r="FR158" s="382">
        <v>10</v>
      </c>
      <c r="FS158" s="382">
        <v>5</v>
      </c>
      <c r="FT158" s="382">
        <v>4</v>
      </c>
      <c r="FU158" s="382">
        <v>7</v>
      </c>
      <c r="FV158" s="382">
        <v>7</v>
      </c>
      <c r="FW158" s="382">
        <v>5</v>
      </c>
      <c r="FX158" s="382">
        <v>4</v>
      </c>
      <c r="FY158" s="382">
        <v>4</v>
      </c>
      <c r="FZ158" s="382">
        <v>7</v>
      </c>
      <c r="GA158" s="2"/>
      <c r="GB158" s="2"/>
      <c r="GC158" s="2"/>
      <c r="GD158" s="2"/>
      <c r="GE158" s="2"/>
      <c r="GF158" s="2"/>
      <c r="GG158" s="2"/>
      <c r="GH158" s="2"/>
      <c r="GI158" s="2"/>
      <c r="GJ158" s="382"/>
      <c r="GK158" s="382"/>
      <c r="GL158" s="382"/>
      <c r="GM158" s="2"/>
      <c r="GN158" s="2"/>
      <c r="GO158" s="2"/>
      <c r="GP158" s="2"/>
      <c r="GQ158" s="2"/>
      <c r="GR158" s="2"/>
    </row>
    <row r="159" spans="1:200" x14ac:dyDescent="0.35">
      <c r="A159" s="2" t="s">
        <v>756</v>
      </c>
      <c r="B159" s="2" t="s">
        <v>358</v>
      </c>
      <c r="C159" s="2" t="s">
        <v>757</v>
      </c>
      <c r="D159" s="2">
        <v>9</v>
      </c>
      <c r="E159" s="2">
        <v>0</v>
      </c>
      <c r="F159" s="2">
        <v>10</v>
      </c>
      <c r="G159" s="2">
        <v>2</v>
      </c>
      <c r="H159" s="2">
        <v>9</v>
      </c>
      <c r="I159" s="2">
        <v>12</v>
      </c>
      <c r="J159" s="2">
        <v>67</v>
      </c>
      <c r="K159" s="2">
        <v>62</v>
      </c>
      <c r="L159" s="2">
        <v>999</v>
      </c>
      <c r="M159" s="2">
        <v>0</v>
      </c>
      <c r="N159" s="2">
        <v>0</v>
      </c>
      <c r="O159" s="2">
        <v>129</v>
      </c>
      <c r="P159" s="2">
        <v>1128</v>
      </c>
      <c r="Q159" s="2">
        <v>1128</v>
      </c>
      <c r="R159" s="2">
        <v>1128</v>
      </c>
      <c r="S159" s="2">
        <v>0</v>
      </c>
      <c r="T159" s="2">
        <v>-3.4444444444444446</v>
      </c>
      <c r="U159" s="2">
        <v>0</v>
      </c>
      <c r="W159" s="2">
        <v>0</v>
      </c>
      <c r="X159" s="2" t="e">
        <v>#DIV/0!</v>
      </c>
      <c r="Y159" s="2">
        <v>3</v>
      </c>
      <c r="Z159" s="2">
        <v>7</v>
      </c>
      <c r="AA159" s="2">
        <v>6</v>
      </c>
      <c r="AB159" s="2">
        <v>5</v>
      </c>
      <c r="AG159" s="2">
        <v>30</v>
      </c>
      <c r="AH159" s="2">
        <v>20</v>
      </c>
      <c r="AI159" s="2" t="s">
        <v>552</v>
      </c>
      <c r="AJ159" s="2" t="s">
        <v>552</v>
      </c>
      <c r="AK159" s="2" t="s">
        <v>552</v>
      </c>
      <c r="AL159" s="2">
        <v>70</v>
      </c>
      <c r="AM159" s="382">
        <v>0</v>
      </c>
      <c r="AP159" s="2">
        <v>1128.0015900000001</v>
      </c>
      <c r="AQ159" s="65">
        <v>2</v>
      </c>
      <c r="AR159" s="65">
        <v>2</v>
      </c>
      <c r="AS159" s="65">
        <v>2</v>
      </c>
      <c r="AT159" s="65">
        <v>2</v>
      </c>
      <c r="AU159" s="65">
        <v>2</v>
      </c>
      <c r="AV159" s="65">
        <v>2</v>
      </c>
      <c r="AW159" s="65">
        <v>2</v>
      </c>
      <c r="AX159" s="65">
        <v>2</v>
      </c>
      <c r="AY159" s="65">
        <v>2</v>
      </c>
      <c r="AZ159" s="65">
        <v>2</v>
      </c>
      <c r="BA159" s="65">
        <v>2</v>
      </c>
      <c r="BB159" s="65">
        <v>2</v>
      </c>
      <c r="BC159" s="65">
        <v>2</v>
      </c>
      <c r="BD159" s="65">
        <v>2</v>
      </c>
      <c r="BE159" s="65">
        <v>2</v>
      </c>
      <c r="BF159" s="65">
        <v>2</v>
      </c>
      <c r="BG159" s="65">
        <v>2</v>
      </c>
      <c r="BH159" s="65">
        <v>2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1</v>
      </c>
      <c r="BZ159" s="65">
        <v>1</v>
      </c>
      <c r="CA159" s="65">
        <v>1</v>
      </c>
      <c r="CB159" s="65">
        <v>1</v>
      </c>
      <c r="CC159" s="65">
        <v>0</v>
      </c>
      <c r="CD159" s="65">
        <v>1</v>
      </c>
      <c r="CE159" s="65">
        <v>1</v>
      </c>
      <c r="CF159" s="65">
        <v>1</v>
      </c>
      <c r="CG159" s="65">
        <v>1</v>
      </c>
      <c r="CH159" s="65">
        <v>0</v>
      </c>
      <c r="CI159" s="65">
        <v>1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8</v>
      </c>
      <c r="CT159" s="65">
        <v>10</v>
      </c>
      <c r="CU159" s="65">
        <v>11</v>
      </c>
      <c r="CV159" s="65">
        <v>7</v>
      </c>
      <c r="CW159" s="65">
        <v>7</v>
      </c>
      <c r="CX159" s="65">
        <v>8</v>
      </c>
      <c r="CY159" s="65">
        <v>6</v>
      </c>
      <c r="CZ159" s="65">
        <v>5</v>
      </c>
      <c r="DA159" s="65">
        <v>7</v>
      </c>
      <c r="DB159" s="65">
        <v>8</v>
      </c>
      <c r="DC159" s="65">
        <v>5</v>
      </c>
      <c r="DD159" s="65">
        <v>7</v>
      </c>
      <c r="DE159" s="65">
        <v>7</v>
      </c>
      <c r="DF159" s="65">
        <v>8</v>
      </c>
      <c r="DG159" s="65">
        <v>8</v>
      </c>
      <c r="DH159" s="65">
        <v>5</v>
      </c>
      <c r="DI159" s="65">
        <v>6</v>
      </c>
      <c r="DJ159" s="65">
        <v>6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382" t="s">
        <v>403</v>
      </c>
      <c r="DU159" s="382" t="s">
        <v>332</v>
      </c>
      <c r="DV159" s="382"/>
      <c r="DW159" s="2" t="s">
        <v>1</v>
      </c>
      <c r="DX159" s="2" t="s">
        <v>552</v>
      </c>
      <c r="DY159" s="382">
        <v>4</v>
      </c>
      <c r="DZ159" s="382">
        <v>5</v>
      </c>
      <c r="EA159" s="382">
        <v>4</v>
      </c>
      <c r="EB159" s="382">
        <v>3</v>
      </c>
      <c r="EC159" s="382">
        <v>4</v>
      </c>
      <c r="ED159" s="382">
        <v>4</v>
      </c>
      <c r="EE159" s="382">
        <v>3</v>
      </c>
      <c r="EF159" s="382">
        <v>2</v>
      </c>
      <c r="EG159" s="382">
        <v>4</v>
      </c>
      <c r="EH159" s="382">
        <v>5</v>
      </c>
      <c r="EI159" s="382">
        <v>3</v>
      </c>
      <c r="EJ159" s="382">
        <v>4</v>
      </c>
      <c r="EK159" s="382">
        <v>3</v>
      </c>
      <c r="EL159" s="382">
        <v>5</v>
      </c>
      <c r="EM159" s="382">
        <v>6</v>
      </c>
      <c r="EN159" s="382">
        <v>3</v>
      </c>
      <c r="EO159" s="382">
        <v>3</v>
      </c>
      <c r="EP159" s="382">
        <v>2</v>
      </c>
      <c r="EQ159" s="382">
        <v>4</v>
      </c>
      <c r="ER159" s="382">
        <v>5</v>
      </c>
      <c r="ES159" s="382">
        <v>7</v>
      </c>
      <c r="ET159" s="382">
        <v>4</v>
      </c>
      <c r="EU159" s="382">
        <v>3</v>
      </c>
      <c r="EV159" s="382">
        <v>4</v>
      </c>
      <c r="EW159" s="382">
        <v>3</v>
      </c>
      <c r="EX159" s="382">
        <v>3</v>
      </c>
      <c r="EY159" s="382">
        <v>3</v>
      </c>
      <c r="EZ159" s="382">
        <v>3</v>
      </c>
      <c r="FA159" s="382">
        <v>2</v>
      </c>
      <c r="FB159" s="382">
        <v>3</v>
      </c>
      <c r="FC159" s="382">
        <v>4</v>
      </c>
      <c r="FD159" s="382">
        <v>3</v>
      </c>
      <c r="FE159" s="382">
        <v>2</v>
      </c>
      <c r="FF159" s="382">
        <v>2</v>
      </c>
      <c r="FG159" s="382">
        <v>3</v>
      </c>
      <c r="FH159" s="382">
        <v>4</v>
      </c>
      <c r="FI159" s="382"/>
      <c r="FJ159" s="382"/>
      <c r="FK159" s="382"/>
      <c r="FL159" s="382"/>
      <c r="FM159" s="382"/>
      <c r="FN159" s="382"/>
      <c r="FO159" s="382"/>
      <c r="FP159" s="382"/>
      <c r="FQ159" s="382"/>
      <c r="FR159" s="382"/>
      <c r="FS159" s="382"/>
      <c r="FT159" s="382"/>
      <c r="FU159" s="382"/>
      <c r="FV159" s="382"/>
      <c r="FW159" s="382"/>
      <c r="FX159" s="382"/>
      <c r="FY159" s="382"/>
      <c r="FZ159" s="382"/>
      <c r="GA159" s="2"/>
      <c r="GB159" s="2"/>
      <c r="GC159" s="2"/>
      <c r="GD159" s="2"/>
      <c r="GE159" s="2"/>
      <c r="GF159" s="2"/>
      <c r="GG159" s="2"/>
      <c r="GH159" s="2"/>
      <c r="GI159" s="2"/>
      <c r="GJ159" s="382"/>
      <c r="GK159" s="382"/>
      <c r="GL159" s="382"/>
      <c r="GM159" s="2"/>
      <c r="GN159" s="2"/>
      <c r="GO159" s="2"/>
      <c r="GP159" s="2"/>
      <c r="GQ159" s="2"/>
      <c r="GR159" s="2"/>
    </row>
    <row r="160" spans="1:200" x14ac:dyDescent="0.35">
      <c r="A160" s="2" t="s">
        <v>758</v>
      </c>
      <c r="B160" s="2" t="s">
        <v>366</v>
      </c>
      <c r="C160" s="2" t="s">
        <v>757</v>
      </c>
      <c r="D160" s="2">
        <v>9</v>
      </c>
      <c r="E160" s="2">
        <v>1</v>
      </c>
      <c r="F160" s="2">
        <v>11</v>
      </c>
      <c r="G160" s="2">
        <v>2</v>
      </c>
      <c r="H160" s="2">
        <v>10</v>
      </c>
      <c r="I160" s="2">
        <v>13</v>
      </c>
      <c r="J160" s="2">
        <v>60</v>
      </c>
      <c r="K160" s="2">
        <v>67</v>
      </c>
      <c r="L160" s="2">
        <v>999</v>
      </c>
      <c r="M160" s="2">
        <v>0</v>
      </c>
      <c r="N160" s="2">
        <v>0</v>
      </c>
      <c r="O160" s="2">
        <v>127</v>
      </c>
      <c r="P160" s="2">
        <v>1126</v>
      </c>
      <c r="Q160" s="2">
        <v>1126</v>
      </c>
      <c r="R160" s="2">
        <v>1126</v>
      </c>
      <c r="S160" s="2">
        <v>0</v>
      </c>
      <c r="T160" s="2">
        <v>-3.7222222222222223</v>
      </c>
      <c r="U160" s="2">
        <v>0</v>
      </c>
      <c r="W160" s="2">
        <v>0</v>
      </c>
      <c r="X160" s="2" t="e">
        <v>#DIV/0!</v>
      </c>
      <c r="Y160" s="2">
        <v>6</v>
      </c>
      <c r="Z160" s="2">
        <v>6</v>
      </c>
      <c r="AA160" s="2">
        <v>4</v>
      </c>
      <c r="AB160" s="2">
        <v>7</v>
      </c>
      <c r="AG160" s="2">
        <v>6</v>
      </c>
      <c r="AH160" s="2">
        <v>14</v>
      </c>
      <c r="AI160" s="2" t="s">
        <v>552</v>
      </c>
      <c r="AJ160" s="2" t="s">
        <v>552</v>
      </c>
      <c r="AK160" s="2" t="s">
        <v>552</v>
      </c>
      <c r="AL160" s="2">
        <v>69</v>
      </c>
      <c r="AM160" s="382">
        <v>0</v>
      </c>
      <c r="AP160" s="2">
        <v>1126.0016000000001</v>
      </c>
      <c r="AQ160" s="65">
        <v>2</v>
      </c>
      <c r="AR160" s="65">
        <v>2</v>
      </c>
      <c r="AS160" s="65">
        <v>2</v>
      </c>
      <c r="AT160" s="65">
        <v>2</v>
      </c>
      <c r="AU160" s="65">
        <v>2</v>
      </c>
      <c r="AV160" s="65">
        <v>2</v>
      </c>
      <c r="AW160" s="65">
        <v>2</v>
      </c>
      <c r="AX160" s="65">
        <v>2</v>
      </c>
      <c r="AY160" s="65">
        <v>2</v>
      </c>
      <c r="AZ160" s="65">
        <v>2</v>
      </c>
      <c r="BA160" s="65">
        <v>2</v>
      </c>
      <c r="BB160" s="65">
        <v>2</v>
      </c>
      <c r="BC160" s="65">
        <v>2</v>
      </c>
      <c r="BD160" s="65">
        <v>2</v>
      </c>
      <c r="BE160" s="65">
        <v>2</v>
      </c>
      <c r="BF160" s="65">
        <v>2</v>
      </c>
      <c r="BG160" s="65">
        <v>2</v>
      </c>
      <c r="BH160" s="65">
        <v>2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1</v>
      </c>
      <c r="BT160" s="65">
        <v>0</v>
      </c>
      <c r="BU160" s="65">
        <v>1</v>
      </c>
      <c r="BV160" s="65">
        <v>0</v>
      </c>
      <c r="BW160" s="65">
        <v>0</v>
      </c>
      <c r="BX160" s="65">
        <v>1</v>
      </c>
      <c r="BY160" s="65">
        <v>1</v>
      </c>
      <c r="BZ160" s="65">
        <v>0</v>
      </c>
      <c r="CA160" s="65">
        <v>1</v>
      </c>
      <c r="CB160" s="65">
        <v>1</v>
      </c>
      <c r="CC160" s="65">
        <v>0</v>
      </c>
      <c r="CD160" s="65">
        <v>0</v>
      </c>
      <c r="CE160" s="65">
        <v>1</v>
      </c>
      <c r="CF160" s="65">
        <v>1</v>
      </c>
      <c r="CG160" s="65">
        <v>0</v>
      </c>
      <c r="CH160" s="65">
        <v>2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9</v>
      </c>
      <c r="CT160" s="65">
        <v>8</v>
      </c>
      <c r="CU160" s="65">
        <v>8</v>
      </c>
      <c r="CV160" s="65">
        <v>5</v>
      </c>
      <c r="CW160" s="65">
        <v>7</v>
      </c>
      <c r="CX160" s="65">
        <v>10</v>
      </c>
      <c r="CY160" s="65">
        <v>6</v>
      </c>
      <c r="CZ160" s="65">
        <v>6</v>
      </c>
      <c r="DA160" s="65">
        <v>10</v>
      </c>
      <c r="DB160" s="65">
        <v>6</v>
      </c>
      <c r="DC160" s="65">
        <v>5</v>
      </c>
      <c r="DD160" s="65">
        <v>6</v>
      </c>
      <c r="DE160" s="65">
        <v>10</v>
      </c>
      <c r="DF160" s="65">
        <v>7</v>
      </c>
      <c r="DG160" s="65">
        <v>6</v>
      </c>
      <c r="DH160" s="65">
        <v>7</v>
      </c>
      <c r="DI160" s="65">
        <v>4</v>
      </c>
      <c r="DJ160" s="65">
        <v>7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382" t="s">
        <v>343</v>
      </c>
      <c r="DU160" s="382" t="s">
        <v>332</v>
      </c>
      <c r="DV160" s="382"/>
      <c r="DW160" s="2" t="s">
        <v>1</v>
      </c>
      <c r="DX160" s="2" t="s">
        <v>552</v>
      </c>
      <c r="DY160" s="382">
        <v>3</v>
      </c>
      <c r="DZ160" s="382">
        <v>5</v>
      </c>
      <c r="EA160" s="382">
        <v>4</v>
      </c>
      <c r="EB160" s="382">
        <v>2</v>
      </c>
      <c r="EC160" s="382">
        <v>3</v>
      </c>
      <c r="ED160" s="382">
        <v>4</v>
      </c>
      <c r="EE160" s="382">
        <v>2</v>
      </c>
      <c r="EF160" s="382">
        <v>4</v>
      </c>
      <c r="EG160" s="382">
        <v>5</v>
      </c>
      <c r="EH160" s="382">
        <v>2</v>
      </c>
      <c r="EI160" s="382">
        <v>2</v>
      </c>
      <c r="EJ160" s="382">
        <v>3</v>
      </c>
      <c r="EK160" s="382">
        <v>5</v>
      </c>
      <c r="EL160" s="382">
        <v>3</v>
      </c>
      <c r="EM160" s="382">
        <v>4</v>
      </c>
      <c r="EN160" s="382">
        <v>4</v>
      </c>
      <c r="EO160" s="382">
        <v>2</v>
      </c>
      <c r="EP160" s="382">
        <v>3</v>
      </c>
      <c r="EQ160" s="382">
        <v>6</v>
      </c>
      <c r="ER160" s="382">
        <v>3</v>
      </c>
      <c r="ES160" s="382">
        <v>4</v>
      </c>
      <c r="ET160" s="382">
        <v>3</v>
      </c>
      <c r="EU160" s="382">
        <v>4</v>
      </c>
      <c r="EV160" s="382">
        <v>6</v>
      </c>
      <c r="EW160" s="382">
        <v>4</v>
      </c>
      <c r="EX160" s="382">
        <v>2</v>
      </c>
      <c r="EY160" s="382">
        <v>5</v>
      </c>
      <c r="EZ160" s="382">
        <v>4</v>
      </c>
      <c r="FA160" s="382">
        <v>3</v>
      </c>
      <c r="FB160" s="382">
        <v>3</v>
      </c>
      <c r="FC160" s="382">
        <v>5</v>
      </c>
      <c r="FD160" s="382">
        <v>4</v>
      </c>
      <c r="FE160" s="382">
        <v>2</v>
      </c>
      <c r="FF160" s="382">
        <v>3</v>
      </c>
      <c r="FG160" s="382">
        <v>2</v>
      </c>
      <c r="FH160" s="382">
        <v>4</v>
      </c>
      <c r="FI160" s="382"/>
      <c r="FJ160" s="382"/>
      <c r="FK160" s="382"/>
      <c r="FL160" s="382"/>
      <c r="FM160" s="382"/>
      <c r="FN160" s="382"/>
      <c r="FO160" s="382"/>
      <c r="FP160" s="382"/>
      <c r="FQ160" s="382"/>
      <c r="FR160" s="382"/>
      <c r="FS160" s="382"/>
      <c r="FT160" s="382"/>
      <c r="FU160" s="382"/>
      <c r="FV160" s="382"/>
      <c r="FW160" s="382"/>
      <c r="FX160" s="382"/>
      <c r="FY160" s="382"/>
      <c r="FZ160" s="382"/>
      <c r="GA160" s="2"/>
      <c r="GB160" s="2"/>
      <c r="GC160" s="2"/>
      <c r="GD160" s="2"/>
      <c r="GE160" s="2"/>
      <c r="GF160" s="2"/>
      <c r="GG160" s="2"/>
      <c r="GH160" s="2"/>
      <c r="GI160" s="2"/>
      <c r="GJ160" s="382"/>
      <c r="GK160" s="382"/>
      <c r="GL160" s="382"/>
      <c r="GM160" s="2"/>
      <c r="GN160" s="2"/>
      <c r="GO160" s="2"/>
      <c r="GP160" s="2"/>
      <c r="GQ160" s="2"/>
      <c r="GR160" s="2"/>
    </row>
    <row r="161" spans="2:200" x14ac:dyDescent="0.3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0</v>
      </c>
      <c r="N161" s="2">
        <v>0</v>
      </c>
      <c r="O161" s="2">
        <v>1998</v>
      </c>
      <c r="P161" s="2">
        <v>2997</v>
      </c>
      <c r="Q161" s="2">
        <v>2997</v>
      </c>
      <c r="R161" s="2">
        <v>2997</v>
      </c>
      <c r="S161" s="2">
        <v>0</v>
      </c>
      <c r="U161" s="2">
        <v>0</v>
      </c>
      <c r="W161" s="2">
        <v>0</v>
      </c>
      <c r="X161" s="2" t="e">
        <v>#DIV/0!</v>
      </c>
      <c r="AG161" s="2" t="s">
        <v>552</v>
      </c>
      <c r="AH161" s="2" t="s">
        <v>552</v>
      </c>
      <c r="AI161" s="2" t="s">
        <v>552</v>
      </c>
      <c r="AJ161" s="2" t="s">
        <v>552</v>
      </c>
      <c r="AK161" s="2" t="s">
        <v>552</v>
      </c>
      <c r="AL161" s="2">
        <v>71</v>
      </c>
      <c r="AM161" s="382">
        <v>0</v>
      </c>
      <c r="AP161" s="2">
        <v>2997.0016099999998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382"/>
      <c r="FB161" s="382"/>
      <c r="FC161" s="382"/>
      <c r="FD161" s="382"/>
      <c r="FE161" s="382"/>
      <c r="FF161" s="382"/>
      <c r="FG161" s="382"/>
      <c r="FH161" s="382"/>
      <c r="FI161" s="382"/>
      <c r="FJ161" s="382"/>
      <c r="FK161" s="382"/>
      <c r="FL161" s="382"/>
      <c r="FM161" s="382"/>
      <c r="FN161" s="382"/>
      <c r="FO161" s="382"/>
      <c r="FP161" s="382"/>
      <c r="FQ161" s="382"/>
      <c r="FR161" s="382"/>
      <c r="FS161" s="382"/>
      <c r="FT161" s="382"/>
      <c r="FU161" s="382"/>
      <c r="FV161" s="382"/>
      <c r="FW161" s="382"/>
      <c r="FX161" s="382"/>
      <c r="FY161" s="382"/>
      <c r="FZ161" s="382"/>
      <c r="GA161" s="2"/>
      <c r="GB161" s="2"/>
      <c r="GC161" s="2"/>
      <c r="GD161" s="2"/>
      <c r="GE161" s="2"/>
      <c r="GF161" s="2"/>
      <c r="GG161" s="2"/>
      <c r="GH161" s="2"/>
      <c r="GI161" s="2"/>
      <c r="GJ161" s="382"/>
      <c r="GK161" s="382"/>
      <c r="GL161" s="382"/>
      <c r="GM161" s="2"/>
      <c r="GN161" s="2"/>
      <c r="GO161" s="2"/>
      <c r="GP161" s="2"/>
      <c r="GQ161" s="2"/>
      <c r="GR161" s="2"/>
    </row>
    <row r="162" spans="2:200" x14ac:dyDescent="0.3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0</v>
      </c>
      <c r="N162" s="2">
        <v>0</v>
      </c>
      <c r="O162" s="2">
        <v>1998</v>
      </c>
      <c r="P162" s="2">
        <v>2997</v>
      </c>
      <c r="Q162" s="2">
        <v>2997</v>
      </c>
      <c r="R162" s="2">
        <v>2997</v>
      </c>
      <c r="S162" s="2">
        <v>0</v>
      </c>
      <c r="U162" s="2">
        <v>0</v>
      </c>
      <c r="W162" s="2">
        <v>0</v>
      </c>
      <c r="X162" s="2" t="e">
        <v>#DIV/0!</v>
      </c>
      <c r="AG162" s="2" t="s">
        <v>552</v>
      </c>
      <c r="AH162" s="2" t="s">
        <v>552</v>
      </c>
      <c r="AI162" s="2" t="s">
        <v>552</v>
      </c>
      <c r="AJ162" s="2" t="s">
        <v>552</v>
      </c>
      <c r="AK162" s="2" t="s">
        <v>552</v>
      </c>
      <c r="AL162" s="2">
        <v>72</v>
      </c>
      <c r="AM162" s="382">
        <v>0</v>
      </c>
      <c r="AP162" s="2">
        <v>2997.00162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382"/>
      <c r="FB162" s="382"/>
      <c r="FC162" s="382"/>
      <c r="FD162" s="382"/>
      <c r="FE162" s="382"/>
      <c r="FF162" s="382"/>
      <c r="FG162" s="382"/>
      <c r="FH162" s="382"/>
      <c r="FI162" s="382"/>
      <c r="FJ162" s="382"/>
      <c r="FK162" s="382"/>
      <c r="FL162" s="382"/>
      <c r="FM162" s="382"/>
      <c r="FN162" s="382"/>
      <c r="FO162" s="382"/>
      <c r="FP162" s="382"/>
      <c r="FQ162" s="382"/>
      <c r="FR162" s="382"/>
      <c r="FS162" s="382"/>
      <c r="FT162" s="382"/>
      <c r="FU162" s="382"/>
      <c r="FV162" s="382"/>
      <c r="FW162" s="382"/>
      <c r="FX162" s="382"/>
      <c r="FY162" s="382"/>
      <c r="FZ162" s="382"/>
      <c r="GA162" s="2"/>
      <c r="GB162" s="2"/>
      <c r="GC162" s="2"/>
      <c r="GD162" s="2"/>
      <c r="GE162" s="2"/>
      <c r="GF162" s="2"/>
      <c r="GG162" s="2"/>
      <c r="GH162" s="2"/>
      <c r="GI162" s="2"/>
      <c r="GJ162" s="382"/>
      <c r="GK162" s="382"/>
      <c r="GL162" s="382"/>
      <c r="GM162" s="2"/>
      <c r="GN162" s="2"/>
      <c r="GO162" s="2"/>
      <c r="GP162" s="2"/>
      <c r="GQ162" s="2"/>
      <c r="GR162" s="2"/>
    </row>
    <row r="163" spans="2:200" x14ac:dyDescent="0.3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0</v>
      </c>
      <c r="N163" s="2">
        <v>0</v>
      </c>
      <c r="O163" s="2">
        <v>1998</v>
      </c>
      <c r="P163" s="2">
        <v>2997</v>
      </c>
      <c r="Q163" s="2">
        <v>2997</v>
      </c>
      <c r="R163" s="2">
        <v>2997</v>
      </c>
      <c r="S163" s="2">
        <v>0</v>
      </c>
      <c r="U163" s="2">
        <v>0</v>
      </c>
      <c r="W163" s="2">
        <v>0</v>
      </c>
      <c r="X163" s="2" t="e">
        <v>#DIV/0!</v>
      </c>
      <c r="AG163" s="2" t="s">
        <v>552</v>
      </c>
      <c r="AH163" s="2" t="s">
        <v>552</v>
      </c>
      <c r="AI163" s="2" t="s">
        <v>552</v>
      </c>
      <c r="AJ163" s="2" t="s">
        <v>552</v>
      </c>
      <c r="AK163" s="2" t="s">
        <v>552</v>
      </c>
      <c r="AL163" s="2">
        <v>73</v>
      </c>
      <c r="AM163" s="382">
        <v>0</v>
      </c>
      <c r="AP163" s="2">
        <v>2997.0016300000002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382"/>
      <c r="FB163" s="382"/>
      <c r="FC163" s="382"/>
      <c r="FD163" s="382"/>
      <c r="FE163" s="382"/>
      <c r="FF163" s="382"/>
      <c r="FG163" s="382"/>
      <c r="FH163" s="38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382"/>
      <c r="GK163" s="382"/>
      <c r="GL163" s="382"/>
      <c r="GM163" s="2"/>
      <c r="GN163" s="2"/>
      <c r="GO163" s="2"/>
      <c r="GP163" s="2"/>
      <c r="GQ163" s="2"/>
      <c r="GR163" s="2"/>
    </row>
    <row r="164" spans="2:200" x14ac:dyDescent="0.3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0</v>
      </c>
      <c r="N164" s="2">
        <v>0</v>
      </c>
      <c r="O164" s="2">
        <v>1998</v>
      </c>
      <c r="P164" s="2">
        <v>2997</v>
      </c>
      <c r="Q164" s="2">
        <v>2997</v>
      </c>
      <c r="R164" s="2">
        <v>2997</v>
      </c>
      <c r="S164" s="2">
        <v>0</v>
      </c>
      <c r="U164" s="2">
        <v>0</v>
      </c>
      <c r="W164" s="2">
        <v>0</v>
      </c>
      <c r="X164" s="2" t="e">
        <v>#DIV/0!</v>
      </c>
      <c r="AG164" s="2" t="s">
        <v>552</v>
      </c>
      <c r="AH164" s="2" t="s">
        <v>552</v>
      </c>
      <c r="AI164" s="2" t="s">
        <v>552</v>
      </c>
      <c r="AJ164" s="2" t="s">
        <v>552</v>
      </c>
      <c r="AK164" s="2" t="s">
        <v>552</v>
      </c>
      <c r="AL164" s="2">
        <v>74</v>
      </c>
      <c r="AM164" s="382">
        <v>0</v>
      </c>
      <c r="AP164" s="2">
        <v>2997.00164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382"/>
      <c r="FB164" s="382"/>
      <c r="FC164" s="382"/>
      <c r="FD164" s="382"/>
      <c r="FE164" s="382"/>
      <c r="FF164" s="382"/>
      <c r="FG164" s="382"/>
      <c r="FH164" s="38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382"/>
      <c r="GK164" s="382"/>
      <c r="GL164" s="382"/>
      <c r="GM164" s="2"/>
      <c r="GN164" s="2"/>
      <c r="GO164" s="2"/>
      <c r="GP164" s="2"/>
      <c r="GQ164" s="2"/>
      <c r="GR164" s="2"/>
    </row>
    <row r="165" spans="2:200" x14ac:dyDescent="0.3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0</v>
      </c>
      <c r="N165" s="2">
        <v>0</v>
      </c>
      <c r="O165" s="2">
        <v>1998</v>
      </c>
      <c r="P165" s="2">
        <v>2997</v>
      </c>
      <c r="Q165" s="2">
        <v>2997</v>
      </c>
      <c r="R165" s="2">
        <v>2997</v>
      </c>
      <c r="S165" s="2">
        <v>0</v>
      </c>
      <c r="U165" s="2">
        <v>0</v>
      </c>
      <c r="W165" s="2">
        <v>0</v>
      </c>
      <c r="X165" s="2" t="e">
        <v>#DIV/0!</v>
      </c>
      <c r="AG165" s="2" t="s">
        <v>552</v>
      </c>
      <c r="AH165" s="2" t="s">
        <v>552</v>
      </c>
      <c r="AI165" s="2" t="s">
        <v>552</v>
      </c>
      <c r="AJ165" s="2" t="s">
        <v>552</v>
      </c>
      <c r="AK165" s="2" t="s">
        <v>552</v>
      </c>
      <c r="AL165" s="2">
        <v>75</v>
      </c>
      <c r="AM165" s="382">
        <v>0</v>
      </c>
      <c r="AP165" s="2">
        <v>2997.0016500000002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382"/>
      <c r="FB165" s="382"/>
      <c r="FC165" s="382"/>
      <c r="FD165" s="382"/>
      <c r="FE165" s="382"/>
      <c r="FF165" s="382"/>
      <c r="FG165" s="382"/>
      <c r="FH165" s="38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382"/>
      <c r="GK165" s="382"/>
      <c r="GL165" s="382"/>
      <c r="GM165" s="2"/>
      <c r="GN165" s="2"/>
      <c r="GO165" s="2"/>
      <c r="GP165" s="2"/>
      <c r="GQ165" s="2"/>
      <c r="GR165" s="2"/>
    </row>
    <row r="166" spans="2:200" x14ac:dyDescent="0.3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0</v>
      </c>
      <c r="N166" s="2">
        <v>0</v>
      </c>
      <c r="O166" s="2">
        <v>1998</v>
      </c>
      <c r="P166" s="2">
        <v>2997</v>
      </c>
      <c r="Q166" s="2">
        <v>2997</v>
      </c>
      <c r="R166" s="2">
        <v>2997</v>
      </c>
      <c r="S166" s="2">
        <v>0</v>
      </c>
      <c r="U166" s="2">
        <v>0</v>
      </c>
      <c r="W166" s="2">
        <v>0</v>
      </c>
      <c r="X166" s="2" t="e">
        <v>#DIV/0!</v>
      </c>
      <c r="AG166" s="2" t="s">
        <v>552</v>
      </c>
      <c r="AH166" s="2" t="s">
        <v>552</v>
      </c>
      <c r="AI166" s="2" t="s">
        <v>552</v>
      </c>
      <c r="AJ166" s="2" t="s">
        <v>552</v>
      </c>
      <c r="AK166" s="2" t="s">
        <v>552</v>
      </c>
      <c r="AL166" s="2">
        <v>76</v>
      </c>
      <c r="AM166" s="382">
        <v>0</v>
      </c>
      <c r="AP166" s="2">
        <v>2997.0016599999999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382"/>
      <c r="FB166" s="382"/>
      <c r="FC166" s="382"/>
      <c r="FD166" s="382"/>
      <c r="FE166" s="382"/>
      <c r="FF166" s="382"/>
      <c r="FG166" s="382"/>
      <c r="FH166" s="38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382"/>
      <c r="GK166" s="382"/>
      <c r="GL166" s="382"/>
      <c r="GM166" s="2"/>
      <c r="GN166" s="2"/>
      <c r="GO166" s="2"/>
      <c r="GP166" s="2"/>
      <c r="GQ166" s="2"/>
      <c r="GR166" s="2"/>
    </row>
    <row r="167" spans="2:200" x14ac:dyDescent="0.3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0</v>
      </c>
      <c r="N167" s="2">
        <v>0</v>
      </c>
      <c r="O167" s="2">
        <v>1998</v>
      </c>
      <c r="P167" s="2">
        <v>2997</v>
      </c>
      <c r="Q167" s="2">
        <v>2997</v>
      </c>
      <c r="R167" s="2">
        <v>2997</v>
      </c>
      <c r="S167" s="2">
        <v>0</v>
      </c>
      <c r="U167" s="2">
        <v>0</v>
      </c>
      <c r="W167" s="2">
        <v>0</v>
      </c>
      <c r="X167" s="2" t="e">
        <v>#DIV/0!</v>
      </c>
      <c r="AG167" s="2" t="s">
        <v>552</v>
      </c>
      <c r="AH167" s="2" t="s">
        <v>552</v>
      </c>
      <c r="AI167" s="2" t="s">
        <v>552</v>
      </c>
      <c r="AJ167" s="2" t="s">
        <v>552</v>
      </c>
      <c r="AK167" s="2" t="s">
        <v>552</v>
      </c>
      <c r="AL167" s="2">
        <v>77</v>
      </c>
      <c r="AM167" s="382">
        <v>0</v>
      </c>
      <c r="AP167" s="2">
        <v>2997.0016700000001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382"/>
      <c r="FB167" s="382"/>
      <c r="FC167" s="382"/>
      <c r="FD167" s="382"/>
      <c r="FE167" s="382"/>
      <c r="FF167" s="382"/>
      <c r="FG167" s="382"/>
      <c r="FH167" s="38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382"/>
      <c r="GK167" s="382"/>
      <c r="GL167" s="382"/>
      <c r="GM167" s="2"/>
      <c r="GN167" s="2"/>
      <c r="GO167" s="2"/>
      <c r="GP167" s="2"/>
      <c r="GQ167" s="2"/>
      <c r="GR167" s="2"/>
    </row>
    <row r="168" spans="2:200" x14ac:dyDescent="0.3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0</v>
      </c>
      <c r="N168" s="2">
        <v>0</v>
      </c>
      <c r="O168" s="2">
        <v>1998</v>
      </c>
      <c r="P168" s="2">
        <v>2997</v>
      </c>
      <c r="Q168" s="2">
        <v>2997</v>
      </c>
      <c r="R168" s="2">
        <v>2997</v>
      </c>
      <c r="S168" s="2">
        <v>0</v>
      </c>
      <c r="U168" s="2">
        <v>0</v>
      </c>
      <c r="W168" s="2">
        <v>0</v>
      </c>
      <c r="X168" s="2" t="e">
        <v>#DIV/0!</v>
      </c>
      <c r="AG168" s="2" t="s">
        <v>552</v>
      </c>
      <c r="AH168" s="2" t="s">
        <v>552</v>
      </c>
      <c r="AI168" s="2" t="s">
        <v>552</v>
      </c>
      <c r="AJ168" s="2" t="s">
        <v>552</v>
      </c>
      <c r="AK168" s="2" t="s">
        <v>552</v>
      </c>
      <c r="AL168" s="2">
        <v>78</v>
      </c>
      <c r="AM168" s="382">
        <v>0</v>
      </c>
      <c r="AP168" s="2">
        <v>2997.0016799999999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382"/>
      <c r="FB168" s="382"/>
      <c r="FC168" s="382"/>
      <c r="FD168" s="382"/>
      <c r="FE168" s="382"/>
      <c r="FF168" s="382"/>
      <c r="FG168" s="382"/>
      <c r="FH168" s="38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382"/>
      <c r="GK168" s="382"/>
      <c r="GL168" s="382"/>
      <c r="GM168" s="2"/>
      <c r="GN168" s="2"/>
      <c r="GO168" s="2"/>
      <c r="GP168" s="2"/>
      <c r="GQ168" s="2"/>
      <c r="GR168" s="2"/>
    </row>
    <row r="169" spans="2:200" x14ac:dyDescent="0.3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0</v>
      </c>
      <c r="N169" s="2">
        <v>0</v>
      </c>
      <c r="O169" s="2">
        <v>1998</v>
      </c>
      <c r="P169" s="2">
        <v>2997</v>
      </c>
      <c r="Q169" s="2">
        <v>2997</v>
      </c>
      <c r="R169" s="2">
        <v>2997</v>
      </c>
      <c r="S169" s="2">
        <v>0</v>
      </c>
      <c r="U169" s="2">
        <v>0</v>
      </c>
      <c r="W169" s="2">
        <v>0</v>
      </c>
      <c r="X169" s="2" t="e">
        <v>#DIV/0!</v>
      </c>
      <c r="AG169" s="2" t="s">
        <v>552</v>
      </c>
      <c r="AH169" s="2" t="s">
        <v>552</v>
      </c>
      <c r="AI169" s="2" t="s">
        <v>552</v>
      </c>
      <c r="AJ169" s="2" t="s">
        <v>552</v>
      </c>
      <c r="AK169" s="2" t="s">
        <v>552</v>
      </c>
      <c r="AL169" s="2">
        <v>79</v>
      </c>
      <c r="AM169" s="382">
        <v>0</v>
      </c>
      <c r="AP169" s="2">
        <v>2997.0016900000001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382"/>
      <c r="FB169" s="382"/>
      <c r="FC169" s="382"/>
      <c r="FD169" s="382"/>
      <c r="FE169" s="382"/>
      <c r="FF169" s="382"/>
      <c r="FG169" s="382"/>
      <c r="FH169" s="38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382"/>
      <c r="GK169" s="382"/>
      <c r="GL169" s="382"/>
      <c r="GM169" s="2"/>
      <c r="GN169" s="2"/>
      <c r="GO169" s="2"/>
      <c r="GP169" s="2"/>
      <c r="GQ169" s="2"/>
      <c r="GR169" s="2"/>
    </row>
    <row r="170" spans="2:200" x14ac:dyDescent="0.3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0</v>
      </c>
      <c r="N170" s="2">
        <v>0</v>
      </c>
      <c r="O170" s="2">
        <v>1998</v>
      </c>
      <c r="P170" s="2">
        <v>2997</v>
      </c>
      <c r="Q170" s="2">
        <v>2997</v>
      </c>
      <c r="R170" s="2">
        <v>2997</v>
      </c>
      <c r="S170" s="2">
        <v>0</v>
      </c>
      <c r="U170" s="2">
        <v>0</v>
      </c>
      <c r="W170" s="2">
        <v>0</v>
      </c>
      <c r="X170" s="2" t="e">
        <v>#DIV/0!</v>
      </c>
      <c r="AG170" s="2" t="s">
        <v>552</v>
      </c>
      <c r="AH170" s="2" t="s">
        <v>552</v>
      </c>
      <c r="AI170" s="2" t="s">
        <v>552</v>
      </c>
      <c r="AJ170" s="2" t="s">
        <v>552</v>
      </c>
      <c r="AK170" s="2" t="s">
        <v>552</v>
      </c>
      <c r="AL170" s="2">
        <v>80</v>
      </c>
      <c r="AM170" s="382">
        <v>0</v>
      </c>
      <c r="AP170" s="2">
        <v>2997.0016999999998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382"/>
      <c r="FB170" s="382"/>
      <c r="FC170" s="382"/>
      <c r="FD170" s="382"/>
      <c r="FE170" s="382"/>
      <c r="FF170" s="382"/>
      <c r="FG170" s="382"/>
      <c r="FH170" s="38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382"/>
      <c r="GK170" s="382"/>
      <c r="GL170" s="382"/>
      <c r="GM170" s="2"/>
      <c r="GN170" s="2"/>
      <c r="GO170" s="2"/>
      <c r="GP170" s="2"/>
      <c r="GQ170" s="2"/>
      <c r="GR170" s="2"/>
    </row>
    <row r="171" spans="2:200" s="78" customFormat="1" x14ac:dyDescent="0.3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0</v>
      </c>
      <c r="N171" s="2">
        <v>0</v>
      </c>
      <c r="O171" s="2">
        <v>1998</v>
      </c>
      <c r="P171" s="2">
        <v>2997</v>
      </c>
      <c r="Q171" s="2">
        <v>2997</v>
      </c>
      <c r="R171" s="2">
        <v>2997</v>
      </c>
      <c r="S171" s="78">
        <v>0</v>
      </c>
      <c r="T171" s="2"/>
      <c r="U171" s="78">
        <v>0</v>
      </c>
      <c r="V171" s="2"/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552</v>
      </c>
      <c r="AH171" s="2" t="s">
        <v>552</v>
      </c>
      <c r="AI171" s="2" t="s">
        <v>552</v>
      </c>
      <c r="AJ171" s="2" t="s">
        <v>552</v>
      </c>
      <c r="AK171" s="2" t="s">
        <v>552</v>
      </c>
      <c r="AL171" s="78">
        <v>81</v>
      </c>
      <c r="AM171" s="382">
        <v>0</v>
      </c>
      <c r="AP171" s="2">
        <v>2997.00171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382"/>
      <c r="FB171" s="382"/>
      <c r="FC171" s="382"/>
      <c r="FD171" s="382"/>
      <c r="FE171" s="382"/>
      <c r="FF171" s="382"/>
      <c r="FG171" s="382"/>
      <c r="FH171" s="38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382"/>
      <c r="GK171" s="382"/>
      <c r="GL171" s="382"/>
      <c r="GM171" s="2"/>
      <c r="GN171" s="2"/>
      <c r="GO171" s="2"/>
      <c r="GP171" s="2"/>
      <c r="GQ171" s="2"/>
      <c r="GR171" s="2"/>
    </row>
    <row r="172" spans="2:200" s="78" customFormat="1" x14ac:dyDescent="0.3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0</v>
      </c>
      <c r="N172" s="2">
        <v>0</v>
      </c>
      <c r="O172" s="2">
        <v>1998</v>
      </c>
      <c r="P172" s="2">
        <v>2997</v>
      </c>
      <c r="Q172" s="2">
        <v>2997</v>
      </c>
      <c r="R172" s="2">
        <v>2997</v>
      </c>
      <c r="S172" s="78">
        <v>0</v>
      </c>
      <c r="T172" s="2"/>
      <c r="U172" s="78">
        <v>0</v>
      </c>
      <c r="V172" s="2"/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552</v>
      </c>
      <c r="AH172" s="2" t="s">
        <v>552</v>
      </c>
      <c r="AI172" s="2" t="s">
        <v>552</v>
      </c>
      <c r="AJ172" s="2" t="s">
        <v>552</v>
      </c>
      <c r="AK172" s="2" t="s">
        <v>552</v>
      </c>
      <c r="AL172" s="78">
        <v>82</v>
      </c>
      <c r="AM172" s="382">
        <v>0</v>
      </c>
      <c r="AP172" s="2">
        <v>2997.0017200000002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3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0</v>
      </c>
      <c r="N173" s="2">
        <v>0</v>
      </c>
      <c r="O173" s="2">
        <v>1998</v>
      </c>
      <c r="P173" s="2">
        <v>2997</v>
      </c>
      <c r="Q173" s="2">
        <v>2997</v>
      </c>
      <c r="R173" s="2">
        <v>2997</v>
      </c>
      <c r="S173" s="78">
        <v>0</v>
      </c>
      <c r="T173" s="2"/>
      <c r="U173" s="78">
        <v>0</v>
      </c>
      <c r="V173" s="2"/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552</v>
      </c>
      <c r="AH173" s="2" t="s">
        <v>552</v>
      </c>
      <c r="AI173" s="2" t="s">
        <v>552</v>
      </c>
      <c r="AJ173" s="2" t="s">
        <v>552</v>
      </c>
      <c r="AK173" s="2" t="s">
        <v>552</v>
      </c>
      <c r="AL173" s="78">
        <v>83</v>
      </c>
      <c r="AM173" s="382">
        <v>0</v>
      </c>
      <c r="AP173" s="2">
        <v>2997.00173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3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0</v>
      </c>
      <c r="N174" s="2">
        <v>0</v>
      </c>
      <c r="O174" s="2">
        <v>1998</v>
      </c>
      <c r="P174" s="2">
        <v>2997</v>
      </c>
      <c r="Q174" s="2">
        <v>2997</v>
      </c>
      <c r="R174" s="2">
        <v>2997</v>
      </c>
      <c r="S174" s="78">
        <v>0</v>
      </c>
      <c r="T174" s="2"/>
      <c r="U174" s="78">
        <v>0</v>
      </c>
      <c r="V174" s="2"/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552</v>
      </c>
      <c r="AH174" s="2" t="s">
        <v>552</v>
      </c>
      <c r="AI174" s="2" t="s">
        <v>552</v>
      </c>
      <c r="AJ174" s="2" t="s">
        <v>552</v>
      </c>
      <c r="AK174" s="2" t="s">
        <v>552</v>
      </c>
      <c r="AL174" s="78">
        <v>84</v>
      </c>
      <c r="AM174" s="382">
        <v>0</v>
      </c>
      <c r="AP174" s="2">
        <v>2997.0017400000002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3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0</v>
      </c>
      <c r="N175" s="2">
        <v>0</v>
      </c>
      <c r="O175" s="2">
        <v>1998</v>
      </c>
      <c r="P175" s="2">
        <v>2997</v>
      </c>
      <c r="Q175" s="2">
        <v>2997</v>
      </c>
      <c r="R175" s="2">
        <v>2997</v>
      </c>
      <c r="S175" s="78">
        <v>0</v>
      </c>
      <c r="T175" s="2"/>
      <c r="U175" s="78">
        <v>0</v>
      </c>
      <c r="V175" s="2"/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552</v>
      </c>
      <c r="AH175" s="2" t="s">
        <v>552</v>
      </c>
      <c r="AI175" s="2" t="s">
        <v>552</v>
      </c>
      <c r="AJ175" s="2" t="s">
        <v>552</v>
      </c>
      <c r="AK175" s="2" t="s">
        <v>552</v>
      </c>
      <c r="AL175" s="78">
        <v>85</v>
      </c>
      <c r="AM175" s="382">
        <v>0</v>
      </c>
      <c r="AP175" s="2">
        <v>2997.0017499999999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3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0</v>
      </c>
      <c r="N176" s="2">
        <v>0</v>
      </c>
      <c r="O176" s="2">
        <v>1998</v>
      </c>
      <c r="P176" s="2">
        <v>2997</v>
      </c>
      <c r="Q176" s="2">
        <v>2997</v>
      </c>
      <c r="R176" s="2">
        <v>2997</v>
      </c>
      <c r="S176" s="78">
        <v>0</v>
      </c>
      <c r="T176" s="2"/>
      <c r="U176" s="78">
        <v>0</v>
      </c>
      <c r="V176" s="2"/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552</v>
      </c>
      <c r="AH176" s="2" t="s">
        <v>552</v>
      </c>
      <c r="AI176" s="2" t="s">
        <v>552</v>
      </c>
      <c r="AJ176" s="2" t="s">
        <v>552</v>
      </c>
      <c r="AK176" s="2" t="s">
        <v>552</v>
      </c>
      <c r="AL176" s="78">
        <v>86</v>
      </c>
      <c r="AM176" s="382">
        <v>0</v>
      </c>
      <c r="AP176" s="2">
        <v>2997.0017600000001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3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0</v>
      </c>
      <c r="N177" s="2">
        <v>0</v>
      </c>
      <c r="O177" s="2">
        <v>1998</v>
      </c>
      <c r="P177" s="2">
        <v>2997</v>
      </c>
      <c r="Q177" s="2">
        <v>2997</v>
      </c>
      <c r="R177" s="2">
        <v>2997</v>
      </c>
      <c r="S177" s="78">
        <v>0</v>
      </c>
      <c r="T177" s="2"/>
      <c r="U177" s="78">
        <v>0</v>
      </c>
      <c r="V177" s="2"/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552</v>
      </c>
      <c r="AH177" s="2" t="s">
        <v>552</v>
      </c>
      <c r="AI177" s="2" t="s">
        <v>552</v>
      </c>
      <c r="AJ177" s="2" t="s">
        <v>552</v>
      </c>
      <c r="AK177" s="2" t="s">
        <v>552</v>
      </c>
      <c r="AL177" s="78">
        <v>87</v>
      </c>
      <c r="AM177" s="382">
        <v>0</v>
      </c>
      <c r="AP177" s="2">
        <v>2997.0017699999999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3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0</v>
      </c>
      <c r="N178" s="2">
        <v>0</v>
      </c>
      <c r="O178" s="2">
        <v>1998</v>
      </c>
      <c r="P178" s="2">
        <v>2997</v>
      </c>
      <c r="Q178" s="2">
        <v>2997</v>
      </c>
      <c r="R178" s="2">
        <v>2997</v>
      </c>
      <c r="S178" s="78">
        <v>0</v>
      </c>
      <c r="T178" s="2"/>
      <c r="U178" s="78">
        <v>0</v>
      </c>
      <c r="V178" s="2"/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552</v>
      </c>
      <c r="AH178" s="2" t="s">
        <v>552</v>
      </c>
      <c r="AI178" s="2" t="s">
        <v>552</v>
      </c>
      <c r="AJ178" s="2" t="s">
        <v>552</v>
      </c>
      <c r="AK178" s="2" t="s">
        <v>552</v>
      </c>
      <c r="AL178" s="78">
        <v>88</v>
      </c>
      <c r="AM178" s="382">
        <v>0</v>
      </c>
      <c r="AP178" s="2">
        <v>2997.0017800000001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3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0</v>
      </c>
      <c r="N179" s="2">
        <v>0</v>
      </c>
      <c r="O179" s="2">
        <v>1998</v>
      </c>
      <c r="P179" s="2">
        <v>2997</v>
      </c>
      <c r="Q179" s="2">
        <v>2997</v>
      </c>
      <c r="R179" s="2">
        <v>2997</v>
      </c>
      <c r="S179" s="78">
        <v>0</v>
      </c>
      <c r="T179" s="2"/>
      <c r="U179" s="78">
        <v>0</v>
      </c>
      <c r="V179" s="2"/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552</v>
      </c>
      <c r="AH179" s="2" t="s">
        <v>552</v>
      </c>
      <c r="AI179" s="2" t="s">
        <v>552</v>
      </c>
      <c r="AJ179" s="2" t="s">
        <v>552</v>
      </c>
      <c r="AK179" s="2" t="s">
        <v>552</v>
      </c>
      <c r="AL179" s="78">
        <v>89</v>
      </c>
      <c r="AM179" s="382">
        <v>0</v>
      </c>
      <c r="AP179" s="2">
        <v>2997.0017899999998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3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0</v>
      </c>
      <c r="N180" s="2">
        <v>0</v>
      </c>
      <c r="O180" s="2">
        <v>1998</v>
      </c>
      <c r="P180" s="2">
        <v>2997</v>
      </c>
      <c r="Q180" s="2">
        <v>2997</v>
      </c>
      <c r="R180" s="2">
        <v>2997</v>
      </c>
      <c r="S180" s="78">
        <v>0</v>
      </c>
      <c r="T180" s="2"/>
      <c r="U180" s="78">
        <v>0</v>
      </c>
      <c r="V180" s="2"/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552</v>
      </c>
      <c r="AH180" s="2" t="s">
        <v>552</v>
      </c>
      <c r="AI180" s="2" t="s">
        <v>552</v>
      </c>
      <c r="AJ180" s="2" t="s">
        <v>552</v>
      </c>
      <c r="AK180" s="2" t="s">
        <v>552</v>
      </c>
      <c r="AL180" s="78">
        <v>90</v>
      </c>
      <c r="AM180" s="382">
        <v>0</v>
      </c>
      <c r="AP180" s="2">
        <v>2997.0018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3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0</v>
      </c>
      <c r="N181" s="2">
        <v>0</v>
      </c>
      <c r="O181" s="2">
        <v>1998</v>
      </c>
      <c r="P181" s="2">
        <v>2997</v>
      </c>
      <c r="Q181" s="2">
        <v>2997</v>
      </c>
      <c r="R181" s="2">
        <v>2997</v>
      </c>
      <c r="S181" s="78">
        <v>0</v>
      </c>
      <c r="T181" s="2"/>
      <c r="U181" s="78">
        <v>0</v>
      </c>
      <c r="V181" s="2"/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552</v>
      </c>
      <c r="AH181" s="2" t="s">
        <v>552</v>
      </c>
      <c r="AI181" s="2" t="s">
        <v>552</v>
      </c>
      <c r="AJ181" s="2" t="s">
        <v>552</v>
      </c>
      <c r="AK181" s="2" t="s">
        <v>552</v>
      </c>
      <c r="AL181" s="78">
        <v>91</v>
      </c>
      <c r="AM181" s="382">
        <v>0</v>
      </c>
      <c r="AP181" s="2">
        <v>2997.0018100000002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3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0</v>
      </c>
      <c r="N182" s="2">
        <v>0</v>
      </c>
      <c r="O182" s="2">
        <v>1998</v>
      </c>
      <c r="P182" s="2">
        <v>2997</v>
      </c>
      <c r="Q182" s="2">
        <v>2997</v>
      </c>
      <c r="R182" s="2">
        <v>2997</v>
      </c>
      <c r="S182" s="78">
        <v>0</v>
      </c>
      <c r="T182" s="2"/>
      <c r="U182" s="78">
        <v>0</v>
      </c>
      <c r="V182" s="2"/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552</v>
      </c>
      <c r="AH182" s="2" t="s">
        <v>552</v>
      </c>
      <c r="AI182" s="2" t="s">
        <v>552</v>
      </c>
      <c r="AJ182" s="2" t="s">
        <v>552</v>
      </c>
      <c r="AK182" s="2" t="s">
        <v>552</v>
      </c>
      <c r="AL182" s="78">
        <v>92</v>
      </c>
      <c r="AM182" s="382">
        <v>0</v>
      </c>
      <c r="AP182" s="2">
        <v>2997.00182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3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0</v>
      </c>
      <c r="N183" s="2">
        <v>0</v>
      </c>
      <c r="O183" s="2">
        <v>1998</v>
      </c>
      <c r="P183" s="2">
        <v>2997</v>
      </c>
      <c r="Q183" s="2">
        <v>2997</v>
      </c>
      <c r="R183" s="2">
        <v>2997</v>
      </c>
      <c r="S183" s="78">
        <v>0</v>
      </c>
      <c r="T183" s="2"/>
      <c r="U183" s="78">
        <v>0</v>
      </c>
      <c r="V183" s="2"/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552</v>
      </c>
      <c r="AH183" s="2" t="s">
        <v>552</v>
      </c>
      <c r="AI183" s="2" t="s">
        <v>552</v>
      </c>
      <c r="AJ183" s="2" t="s">
        <v>552</v>
      </c>
      <c r="AK183" s="2" t="s">
        <v>552</v>
      </c>
      <c r="AL183" s="78">
        <v>93</v>
      </c>
      <c r="AM183" s="382">
        <v>0</v>
      </c>
      <c r="AP183" s="2">
        <v>2997.0018300000002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3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0</v>
      </c>
      <c r="N184" s="2">
        <v>0</v>
      </c>
      <c r="O184" s="2">
        <v>1998</v>
      </c>
      <c r="P184" s="2">
        <v>2997</v>
      </c>
      <c r="Q184" s="2">
        <v>2997</v>
      </c>
      <c r="R184" s="2">
        <v>2997</v>
      </c>
      <c r="S184" s="78">
        <v>0</v>
      </c>
      <c r="T184" s="2"/>
      <c r="U184" s="78">
        <v>0</v>
      </c>
      <c r="V184" s="2"/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552</v>
      </c>
      <c r="AH184" s="2" t="s">
        <v>552</v>
      </c>
      <c r="AI184" s="2" t="s">
        <v>552</v>
      </c>
      <c r="AJ184" s="2" t="s">
        <v>552</v>
      </c>
      <c r="AK184" s="2" t="s">
        <v>552</v>
      </c>
      <c r="AL184" s="78">
        <v>94</v>
      </c>
      <c r="AM184" s="382">
        <v>0</v>
      </c>
      <c r="AP184" s="2">
        <v>2997.0018399999999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3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0</v>
      </c>
      <c r="N185" s="2">
        <v>0</v>
      </c>
      <c r="O185" s="2">
        <v>1998</v>
      </c>
      <c r="P185" s="2">
        <v>2997</v>
      </c>
      <c r="Q185" s="2">
        <v>2997</v>
      </c>
      <c r="R185" s="2">
        <v>2997</v>
      </c>
      <c r="S185" s="78">
        <v>0</v>
      </c>
      <c r="T185" s="2"/>
      <c r="U185" s="78">
        <v>0</v>
      </c>
      <c r="V185" s="2"/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552</v>
      </c>
      <c r="AH185" s="2" t="s">
        <v>552</v>
      </c>
      <c r="AI185" s="2" t="s">
        <v>552</v>
      </c>
      <c r="AJ185" s="2" t="s">
        <v>552</v>
      </c>
      <c r="AK185" s="2" t="s">
        <v>552</v>
      </c>
      <c r="AL185" s="78">
        <v>95</v>
      </c>
      <c r="AM185" s="382">
        <v>0</v>
      </c>
      <c r="AP185" s="2">
        <v>2997.0018500000001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3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0</v>
      </c>
      <c r="N186" s="2">
        <v>0</v>
      </c>
      <c r="O186" s="2">
        <v>1998</v>
      </c>
      <c r="P186" s="2">
        <v>2997</v>
      </c>
      <c r="Q186" s="2">
        <v>2997</v>
      </c>
      <c r="R186" s="2">
        <v>2997</v>
      </c>
      <c r="S186" s="78">
        <v>0</v>
      </c>
      <c r="T186" s="2"/>
      <c r="U186" s="78">
        <v>0</v>
      </c>
      <c r="V186" s="2"/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552</v>
      </c>
      <c r="AH186" s="2" t="s">
        <v>552</v>
      </c>
      <c r="AI186" s="2" t="s">
        <v>552</v>
      </c>
      <c r="AJ186" s="2" t="s">
        <v>552</v>
      </c>
      <c r="AK186" s="2" t="s">
        <v>552</v>
      </c>
      <c r="AL186" s="78">
        <v>96</v>
      </c>
      <c r="AM186" s="382">
        <v>0</v>
      </c>
      <c r="AP186" s="2">
        <v>2997.0018599999999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3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0</v>
      </c>
      <c r="N187" s="2">
        <v>0</v>
      </c>
      <c r="O187" s="2">
        <v>1998</v>
      </c>
      <c r="P187" s="2">
        <v>2997</v>
      </c>
      <c r="Q187" s="2">
        <v>2997</v>
      </c>
      <c r="R187" s="2">
        <v>2997</v>
      </c>
      <c r="S187" s="78">
        <v>0</v>
      </c>
      <c r="T187" s="2"/>
      <c r="U187" s="78">
        <v>0</v>
      </c>
      <c r="V187" s="2"/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552</v>
      </c>
      <c r="AH187" s="2" t="s">
        <v>552</v>
      </c>
      <c r="AI187" s="2" t="s">
        <v>552</v>
      </c>
      <c r="AJ187" s="2" t="s">
        <v>552</v>
      </c>
      <c r="AK187" s="2" t="s">
        <v>552</v>
      </c>
      <c r="AL187" s="78">
        <v>97</v>
      </c>
      <c r="AM187" s="382">
        <v>0</v>
      </c>
      <c r="AP187" s="2">
        <v>2997.0018700000001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3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0</v>
      </c>
      <c r="N188" s="2">
        <v>0</v>
      </c>
      <c r="O188" s="2">
        <v>1998</v>
      </c>
      <c r="P188" s="2">
        <v>2997</v>
      </c>
      <c r="Q188" s="2">
        <v>2997</v>
      </c>
      <c r="R188" s="2">
        <v>2997</v>
      </c>
      <c r="S188" s="78">
        <v>0</v>
      </c>
      <c r="T188" s="2"/>
      <c r="U188" s="78">
        <v>0</v>
      </c>
      <c r="V188" s="2"/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552</v>
      </c>
      <c r="AH188" s="2" t="s">
        <v>552</v>
      </c>
      <c r="AI188" s="2" t="s">
        <v>552</v>
      </c>
      <c r="AJ188" s="2" t="s">
        <v>552</v>
      </c>
      <c r="AK188" s="2" t="s">
        <v>552</v>
      </c>
      <c r="AL188" s="78">
        <v>98</v>
      </c>
      <c r="AM188" s="382">
        <v>0</v>
      </c>
      <c r="AP188" s="2">
        <v>2997.0018799999998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3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0</v>
      </c>
      <c r="N189" s="2">
        <v>0</v>
      </c>
      <c r="O189" s="2">
        <v>1998</v>
      </c>
      <c r="P189" s="2">
        <v>2997</v>
      </c>
      <c r="Q189" s="2">
        <v>2997</v>
      </c>
      <c r="R189" s="2">
        <v>2997</v>
      </c>
      <c r="S189" s="78">
        <v>0</v>
      </c>
      <c r="T189" s="2"/>
      <c r="U189" s="78">
        <v>0</v>
      </c>
      <c r="V189" s="2"/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552</v>
      </c>
      <c r="AH189" s="2" t="s">
        <v>552</v>
      </c>
      <c r="AI189" s="2" t="s">
        <v>552</v>
      </c>
      <c r="AJ189" s="2" t="s">
        <v>552</v>
      </c>
      <c r="AK189" s="2" t="s">
        <v>552</v>
      </c>
      <c r="AL189" s="78">
        <v>99</v>
      </c>
      <c r="AM189" s="382">
        <v>0</v>
      </c>
      <c r="AP189" s="2">
        <v>2997.00189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3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0</v>
      </c>
      <c r="N190" s="2">
        <v>0</v>
      </c>
      <c r="O190" s="2">
        <v>1998</v>
      </c>
      <c r="P190" s="2">
        <v>2997</v>
      </c>
      <c r="Q190" s="2">
        <v>2997</v>
      </c>
      <c r="R190" s="2">
        <v>2997</v>
      </c>
      <c r="S190" s="78">
        <v>0</v>
      </c>
      <c r="T190" s="2"/>
      <c r="U190" s="78">
        <v>0</v>
      </c>
      <c r="V190" s="2"/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552</v>
      </c>
      <c r="AH190" s="2" t="s">
        <v>552</v>
      </c>
      <c r="AI190" s="2" t="s">
        <v>552</v>
      </c>
      <c r="AJ190" s="2" t="s">
        <v>552</v>
      </c>
      <c r="AK190" s="2" t="s">
        <v>552</v>
      </c>
      <c r="AL190" s="78">
        <v>100</v>
      </c>
      <c r="AM190" s="382">
        <v>0</v>
      </c>
      <c r="AP190" s="2">
        <v>2997.0019000000002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35">
      <c r="FA191" s="383"/>
      <c r="FB191" s="383"/>
      <c r="FC191" s="383"/>
      <c r="FD191" s="383"/>
      <c r="FE191" s="383"/>
      <c r="FF191" s="383"/>
      <c r="FG191" s="383"/>
      <c r="FH191" s="383"/>
      <c r="GJ191" s="383"/>
      <c r="GK191" s="383"/>
      <c r="GL191" s="383"/>
    </row>
    <row r="192" spans="2:194" s="71" customFormat="1" x14ac:dyDescent="0.35">
      <c r="FA192" s="383"/>
      <c r="FB192" s="383"/>
      <c r="FC192" s="383"/>
      <c r="FD192" s="383"/>
      <c r="FE192" s="383"/>
      <c r="FF192" s="383"/>
      <c r="FG192" s="383"/>
      <c r="FH192" s="383"/>
      <c r="GJ192" s="383"/>
      <c r="GK192" s="383"/>
      <c r="GL192" s="383"/>
    </row>
    <row r="193" spans="157:194" s="71" customFormat="1" x14ac:dyDescent="0.35">
      <c r="FA193" s="383"/>
      <c r="FB193" s="383"/>
      <c r="FC193" s="383"/>
      <c r="FD193" s="383"/>
      <c r="FE193" s="383"/>
      <c r="FF193" s="383"/>
      <c r="FG193" s="383"/>
      <c r="FH193" s="383"/>
      <c r="GJ193" s="383"/>
      <c r="GK193" s="383"/>
      <c r="GL193" s="383"/>
    </row>
    <row r="194" spans="157:194" s="71" customFormat="1" x14ac:dyDescent="0.35">
      <c r="FA194" s="383"/>
      <c r="FB194" s="383"/>
      <c r="FC194" s="383"/>
      <c r="FD194" s="383"/>
      <c r="FE194" s="383"/>
      <c r="FF194" s="383"/>
      <c r="FG194" s="383"/>
      <c r="FH194" s="383"/>
      <c r="GJ194" s="383"/>
      <c r="GK194" s="383"/>
      <c r="GL194" s="383"/>
    </row>
    <row r="195" spans="157:194" s="71" customFormat="1" x14ac:dyDescent="0.35">
      <c r="FA195" s="383"/>
      <c r="FB195" s="383"/>
      <c r="FC195" s="383"/>
      <c r="FD195" s="383"/>
      <c r="FE195" s="383"/>
      <c r="FF195" s="383"/>
      <c r="FG195" s="383"/>
      <c r="FH195" s="383"/>
      <c r="GJ195" s="383"/>
      <c r="GK195" s="383"/>
      <c r="GL195" s="383"/>
    </row>
    <row r="196" spans="157:194" s="71" customFormat="1" x14ac:dyDescent="0.35">
      <c r="FA196" s="383"/>
      <c r="FB196" s="383"/>
      <c r="FC196" s="383"/>
      <c r="FD196" s="383"/>
      <c r="FE196" s="383"/>
      <c r="FF196" s="383"/>
      <c r="FG196" s="383"/>
      <c r="FH196" s="383"/>
      <c r="GJ196" s="383"/>
      <c r="GK196" s="383"/>
      <c r="GL196" s="383"/>
    </row>
    <row r="197" spans="157:194" s="71" customFormat="1" x14ac:dyDescent="0.35">
      <c r="FA197" s="383"/>
      <c r="FB197" s="383"/>
      <c r="FC197" s="383"/>
      <c r="FD197" s="383"/>
      <c r="FE197" s="383"/>
      <c r="FF197" s="383"/>
      <c r="FG197" s="383"/>
      <c r="FH197" s="383"/>
      <c r="GJ197" s="383"/>
      <c r="GK197" s="383"/>
      <c r="GL197" s="383"/>
    </row>
    <row r="198" spans="157:194" s="71" customFormat="1" x14ac:dyDescent="0.35">
      <c r="FA198" s="383"/>
      <c r="FB198" s="383"/>
      <c r="FC198" s="383"/>
      <c r="FD198" s="383"/>
      <c r="FE198" s="383"/>
      <c r="FF198" s="383"/>
      <c r="FG198" s="383"/>
      <c r="FH198" s="383"/>
      <c r="GJ198" s="383"/>
      <c r="GK198" s="383"/>
      <c r="GL198" s="383"/>
    </row>
    <row r="199" spans="157:194" s="71" customFormat="1" x14ac:dyDescent="0.35">
      <c r="FA199" s="383"/>
      <c r="FB199" s="383"/>
      <c r="FC199" s="383"/>
      <c r="FD199" s="383"/>
      <c r="FE199" s="383"/>
      <c r="FF199" s="383"/>
      <c r="FG199" s="383"/>
      <c r="FH199" s="383"/>
      <c r="GJ199" s="383"/>
      <c r="GK199" s="383"/>
      <c r="GL199" s="383"/>
    </row>
    <row r="200" spans="157:194" s="71" customFormat="1" x14ac:dyDescent="0.35">
      <c r="FA200" s="383"/>
      <c r="FB200" s="383"/>
      <c r="FC200" s="383"/>
      <c r="FD200" s="383"/>
      <c r="FE200" s="383"/>
      <c r="FF200" s="383"/>
      <c r="FG200" s="383"/>
      <c r="FH200" s="383"/>
      <c r="GJ200" s="383"/>
      <c r="GK200" s="383"/>
      <c r="GL200" s="383"/>
    </row>
    <row r="201" spans="157:194" s="71" customFormat="1" x14ac:dyDescent="0.35">
      <c r="FA201" s="383"/>
      <c r="FB201" s="383"/>
      <c r="FC201" s="383"/>
      <c r="FD201" s="383"/>
      <c r="FE201" s="383"/>
      <c r="FF201" s="383"/>
      <c r="FG201" s="383"/>
      <c r="FH201" s="383"/>
      <c r="GJ201" s="383"/>
      <c r="GK201" s="383"/>
      <c r="GL201" s="383"/>
    </row>
    <row r="202" spans="157:194" s="71" customFormat="1" x14ac:dyDescent="0.35">
      <c r="FA202" s="383"/>
      <c r="FB202" s="383"/>
      <c r="FC202" s="383"/>
      <c r="FD202" s="383"/>
      <c r="FE202" s="383"/>
      <c r="FF202" s="383"/>
      <c r="FG202" s="383"/>
      <c r="FH202" s="383"/>
      <c r="GJ202" s="383"/>
      <c r="GK202" s="383"/>
      <c r="GL202" s="383"/>
    </row>
    <row r="203" spans="157:194" s="71" customFormat="1" x14ac:dyDescent="0.35">
      <c r="FA203" s="383"/>
      <c r="FB203" s="383"/>
      <c r="FC203" s="383"/>
      <c r="FD203" s="383"/>
      <c r="FE203" s="383"/>
      <c r="FF203" s="383"/>
      <c r="FG203" s="383"/>
      <c r="FH203" s="383"/>
      <c r="GJ203" s="383"/>
      <c r="GK203" s="383"/>
      <c r="GL203" s="383"/>
    </row>
    <row r="204" spans="157:194" s="71" customFormat="1" x14ac:dyDescent="0.35">
      <c r="FA204" s="383"/>
      <c r="FB204" s="383"/>
      <c r="FC204" s="383"/>
      <c r="FD204" s="383"/>
      <c r="FE204" s="383"/>
      <c r="FF204" s="383"/>
      <c r="FG204" s="383"/>
      <c r="FH204" s="383"/>
      <c r="GJ204" s="383"/>
      <c r="GK204" s="383"/>
      <c r="GL204" s="383"/>
    </row>
    <row r="205" spans="157:194" s="71" customFormat="1" x14ac:dyDescent="0.35">
      <c r="FA205" s="383"/>
      <c r="FB205" s="383"/>
      <c r="FC205" s="383"/>
      <c r="FD205" s="383"/>
      <c r="FE205" s="383"/>
      <c r="FF205" s="383"/>
      <c r="FG205" s="383"/>
      <c r="FH205" s="383"/>
      <c r="GJ205" s="383"/>
      <c r="GK205" s="383"/>
      <c r="GL205" s="383"/>
    </row>
    <row r="206" spans="157:194" s="71" customFormat="1" x14ac:dyDescent="0.35">
      <c r="FA206" s="383"/>
      <c r="FB206" s="383"/>
      <c r="FC206" s="383"/>
      <c r="FD206" s="383"/>
      <c r="FE206" s="383"/>
      <c r="FF206" s="383"/>
      <c r="FG206" s="383"/>
      <c r="FH206" s="383"/>
      <c r="GJ206" s="383"/>
      <c r="GK206" s="383"/>
      <c r="GL206" s="383"/>
    </row>
    <row r="207" spans="157:194" s="71" customFormat="1" x14ac:dyDescent="0.35">
      <c r="FA207" s="383"/>
      <c r="FB207" s="383"/>
      <c r="FC207" s="383"/>
      <c r="FD207" s="383"/>
      <c r="FE207" s="383"/>
      <c r="FF207" s="383"/>
      <c r="FG207" s="383"/>
      <c r="FH207" s="383"/>
      <c r="GJ207" s="383"/>
      <c r="GK207" s="383"/>
      <c r="GL207" s="383"/>
    </row>
    <row r="208" spans="157:194" s="71" customFormat="1" x14ac:dyDescent="0.35">
      <c r="FA208" s="383"/>
      <c r="FB208" s="383"/>
      <c r="FC208" s="383"/>
      <c r="FD208" s="383"/>
      <c r="FE208" s="383"/>
      <c r="FF208" s="383"/>
      <c r="FG208" s="383"/>
      <c r="FH208" s="383"/>
      <c r="GJ208" s="383"/>
      <c r="GK208" s="383"/>
      <c r="GL208" s="383"/>
    </row>
    <row r="209" spans="157:194" s="71" customFormat="1" x14ac:dyDescent="0.35">
      <c r="FA209" s="383"/>
      <c r="FB209" s="383"/>
      <c r="FC209" s="383"/>
      <c r="FD209" s="383"/>
      <c r="FE209" s="383"/>
      <c r="FF209" s="383"/>
      <c r="FG209" s="383"/>
      <c r="FH209" s="383"/>
      <c r="GJ209" s="383"/>
      <c r="GK209" s="383"/>
      <c r="GL209" s="383"/>
    </row>
    <row r="210" spans="157:194" s="71" customFormat="1" x14ac:dyDescent="0.35">
      <c r="FA210" s="383"/>
      <c r="FB210" s="383"/>
      <c r="FC210" s="383"/>
      <c r="FD210" s="383"/>
      <c r="FE210" s="383"/>
      <c r="FF210" s="383"/>
      <c r="FG210" s="383"/>
      <c r="FH210" s="383"/>
      <c r="GJ210" s="383"/>
      <c r="GK210" s="383"/>
      <c r="GL210" s="383"/>
    </row>
    <row r="211" spans="157:194" s="71" customFormat="1" x14ac:dyDescent="0.35">
      <c r="FA211" s="383"/>
      <c r="FB211" s="383"/>
      <c r="FC211" s="383"/>
      <c r="FD211" s="383"/>
      <c r="FE211" s="383"/>
      <c r="FF211" s="383"/>
      <c r="FG211" s="383"/>
      <c r="FH211" s="383"/>
      <c r="GJ211" s="383"/>
      <c r="GK211" s="383"/>
      <c r="GL211" s="383"/>
    </row>
    <row r="212" spans="157:194" s="71" customFormat="1" x14ac:dyDescent="0.35">
      <c r="FA212" s="383"/>
      <c r="FB212" s="383"/>
      <c r="FC212" s="383"/>
      <c r="FD212" s="383"/>
      <c r="FE212" s="383"/>
      <c r="FF212" s="383"/>
      <c r="FG212" s="383"/>
      <c r="FH212" s="383"/>
      <c r="GJ212" s="383"/>
      <c r="GK212" s="383"/>
      <c r="GL212" s="383"/>
    </row>
    <row r="213" spans="157:194" s="71" customFormat="1" x14ac:dyDescent="0.35">
      <c r="FA213" s="383"/>
      <c r="FB213" s="383"/>
      <c r="FC213" s="383"/>
      <c r="FD213" s="383"/>
      <c r="FE213" s="383"/>
      <c r="FF213" s="383"/>
      <c r="FG213" s="383"/>
      <c r="FH213" s="383"/>
      <c r="GJ213" s="383"/>
      <c r="GK213" s="383"/>
      <c r="GL213" s="383"/>
    </row>
    <row r="214" spans="157:194" s="71" customFormat="1" x14ac:dyDescent="0.35">
      <c r="FA214" s="383"/>
      <c r="FB214" s="383"/>
      <c r="FC214" s="383"/>
      <c r="FD214" s="383"/>
      <c r="FE214" s="383"/>
      <c r="FF214" s="383"/>
      <c r="FG214" s="383"/>
      <c r="FH214" s="383"/>
      <c r="GJ214" s="383"/>
      <c r="GK214" s="383"/>
      <c r="GL214" s="383"/>
    </row>
    <row r="215" spans="157:194" s="71" customFormat="1" x14ac:dyDescent="0.35">
      <c r="FA215" s="383"/>
      <c r="FB215" s="383"/>
      <c r="FC215" s="383"/>
      <c r="FD215" s="383"/>
      <c r="FE215" s="383"/>
      <c r="FF215" s="383"/>
      <c r="FG215" s="383"/>
      <c r="FH215" s="383"/>
      <c r="GJ215" s="383"/>
      <c r="GK215" s="383"/>
      <c r="GL215" s="383"/>
    </row>
    <row r="216" spans="157:194" s="71" customFormat="1" x14ac:dyDescent="0.35">
      <c r="FA216" s="383"/>
      <c r="FB216" s="383"/>
      <c r="FC216" s="383"/>
      <c r="FD216" s="383"/>
      <c r="FE216" s="383"/>
      <c r="FF216" s="383"/>
      <c r="FG216" s="383"/>
      <c r="FH216" s="383"/>
      <c r="GJ216" s="383"/>
      <c r="GK216" s="383"/>
      <c r="GL216" s="383"/>
    </row>
    <row r="217" spans="157:194" s="71" customFormat="1" x14ac:dyDescent="0.35">
      <c r="FA217" s="383"/>
      <c r="FB217" s="383"/>
      <c r="FC217" s="383"/>
      <c r="FD217" s="383"/>
      <c r="FE217" s="383"/>
      <c r="FF217" s="383"/>
      <c r="FG217" s="383"/>
      <c r="FH217" s="383"/>
      <c r="GJ217" s="383"/>
      <c r="GK217" s="383"/>
      <c r="GL217" s="383"/>
    </row>
    <row r="218" spans="157:194" s="71" customFormat="1" x14ac:dyDescent="0.35">
      <c r="FA218" s="383"/>
      <c r="FB218" s="383"/>
      <c r="FC218" s="383"/>
      <c r="FD218" s="383"/>
      <c r="FE218" s="383"/>
      <c r="FF218" s="383"/>
      <c r="FG218" s="383"/>
      <c r="FH218" s="383"/>
      <c r="GJ218" s="383"/>
      <c r="GK218" s="383"/>
      <c r="GL218" s="383"/>
    </row>
    <row r="219" spans="157:194" s="71" customFormat="1" x14ac:dyDescent="0.35">
      <c r="FA219" s="383"/>
      <c r="FB219" s="383"/>
      <c r="FC219" s="383"/>
      <c r="FD219" s="383"/>
      <c r="FE219" s="383"/>
      <c r="FF219" s="383"/>
      <c r="FG219" s="383"/>
      <c r="FH219" s="383"/>
      <c r="GJ219" s="383"/>
      <c r="GK219" s="383"/>
      <c r="GL219" s="383"/>
    </row>
    <row r="220" spans="157:194" s="71" customFormat="1" x14ac:dyDescent="0.35">
      <c r="FA220" s="383"/>
      <c r="FB220" s="383"/>
      <c r="FC220" s="383"/>
      <c r="FD220" s="383"/>
      <c r="FE220" s="383"/>
      <c r="FF220" s="383"/>
      <c r="FG220" s="383"/>
      <c r="FH220" s="383"/>
      <c r="GJ220" s="383"/>
      <c r="GK220" s="383"/>
      <c r="GL220" s="383"/>
    </row>
    <row r="221" spans="157:194" s="71" customFormat="1" x14ac:dyDescent="0.35">
      <c r="FA221" s="383"/>
      <c r="FB221" s="383"/>
      <c r="FC221" s="383"/>
      <c r="FD221" s="383"/>
      <c r="FE221" s="383"/>
      <c r="FF221" s="383"/>
      <c r="FG221" s="383"/>
      <c r="FH221" s="383"/>
      <c r="GJ221" s="383"/>
      <c r="GK221" s="383"/>
      <c r="GL221" s="383"/>
    </row>
    <row r="222" spans="157:194" s="71" customFormat="1" x14ac:dyDescent="0.35">
      <c r="FA222" s="383"/>
      <c r="FB222" s="383"/>
      <c r="FC222" s="383"/>
      <c r="FD222" s="383"/>
      <c r="FE222" s="383"/>
      <c r="FF222" s="383"/>
      <c r="FG222" s="383"/>
      <c r="FH222" s="383"/>
      <c r="GJ222" s="383"/>
      <c r="GK222" s="383"/>
      <c r="GL222" s="383"/>
    </row>
    <row r="223" spans="157:194" s="71" customFormat="1" x14ac:dyDescent="0.35">
      <c r="FA223" s="383"/>
      <c r="FB223" s="383"/>
      <c r="FC223" s="383"/>
      <c r="FD223" s="383"/>
      <c r="FE223" s="383"/>
      <c r="FF223" s="383"/>
      <c r="FG223" s="383"/>
      <c r="FH223" s="383"/>
      <c r="GJ223" s="383"/>
      <c r="GK223" s="383"/>
      <c r="GL223" s="383"/>
    </row>
    <row r="224" spans="157:194" s="71" customFormat="1" x14ac:dyDescent="0.35">
      <c r="FA224" s="383"/>
      <c r="FB224" s="383"/>
      <c r="FC224" s="383"/>
      <c r="FD224" s="383"/>
      <c r="FE224" s="383"/>
      <c r="FF224" s="383"/>
      <c r="FG224" s="383"/>
      <c r="FH224" s="383"/>
      <c r="GJ224" s="383"/>
      <c r="GK224" s="383"/>
      <c r="GL224" s="383"/>
    </row>
    <row r="225" spans="157:194" s="71" customFormat="1" x14ac:dyDescent="0.35">
      <c r="FA225" s="383"/>
      <c r="FB225" s="383"/>
      <c r="FC225" s="383"/>
      <c r="FD225" s="383"/>
      <c r="FE225" s="383"/>
      <c r="FF225" s="383"/>
      <c r="FG225" s="383"/>
      <c r="FH225" s="383"/>
      <c r="GJ225" s="383"/>
      <c r="GK225" s="383"/>
      <c r="GL225" s="383"/>
    </row>
    <row r="226" spans="157:194" s="71" customFormat="1" x14ac:dyDescent="0.35">
      <c r="FA226" s="383"/>
      <c r="FB226" s="383"/>
      <c r="FC226" s="383"/>
      <c r="FD226" s="383"/>
      <c r="FE226" s="383"/>
      <c r="FF226" s="383"/>
      <c r="FG226" s="383"/>
      <c r="FH226" s="383"/>
      <c r="GJ226" s="383"/>
      <c r="GK226" s="383"/>
      <c r="GL226" s="383"/>
    </row>
    <row r="227" spans="157:194" s="71" customFormat="1" x14ac:dyDescent="0.35">
      <c r="FA227" s="383"/>
      <c r="FB227" s="383"/>
      <c r="FC227" s="383"/>
      <c r="FD227" s="383"/>
      <c r="FE227" s="383"/>
      <c r="FF227" s="383"/>
      <c r="FG227" s="383"/>
      <c r="FH227" s="383"/>
      <c r="GJ227" s="383"/>
      <c r="GK227" s="383"/>
      <c r="GL227" s="383"/>
    </row>
    <row r="228" spans="157:194" s="71" customFormat="1" x14ac:dyDescent="0.35">
      <c r="FA228" s="383"/>
      <c r="FB228" s="383"/>
      <c r="FC228" s="383"/>
      <c r="FD228" s="383"/>
      <c r="FE228" s="383"/>
      <c r="FF228" s="383"/>
      <c r="FG228" s="383"/>
      <c r="FH228" s="383"/>
      <c r="GJ228" s="383"/>
      <c r="GK228" s="383"/>
      <c r="GL228" s="383"/>
    </row>
    <row r="229" spans="157:194" s="71" customFormat="1" x14ac:dyDescent="0.35">
      <c r="FA229" s="383"/>
      <c r="FB229" s="383"/>
      <c r="FC229" s="383"/>
      <c r="FD229" s="383"/>
      <c r="FE229" s="383"/>
      <c r="FF229" s="383"/>
      <c r="FG229" s="383"/>
      <c r="FH229" s="383"/>
      <c r="GJ229" s="383"/>
      <c r="GK229" s="383"/>
      <c r="GL229" s="383"/>
    </row>
    <row r="230" spans="157:194" s="71" customFormat="1" x14ac:dyDescent="0.35">
      <c r="FA230" s="383"/>
      <c r="FB230" s="383"/>
      <c r="FC230" s="383"/>
      <c r="FD230" s="383"/>
      <c r="FE230" s="383"/>
      <c r="FF230" s="383"/>
      <c r="FG230" s="383"/>
      <c r="FH230" s="383"/>
      <c r="GJ230" s="383"/>
      <c r="GK230" s="383"/>
      <c r="GL230" s="383"/>
    </row>
    <row r="231" spans="157:194" s="71" customFormat="1" x14ac:dyDescent="0.35">
      <c r="FA231" s="383"/>
      <c r="FB231" s="383"/>
      <c r="FC231" s="383"/>
      <c r="FD231" s="383"/>
      <c r="FE231" s="383"/>
      <c r="FF231" s="383"/>
      <c r="FG231" s="383"/>
      <c r="FH231" s="383"/>
      <c r="GJ231" s="383"/>
      <c r="GK231" s="383"/>
      <c r="GL231" s="383"/>
    </row>
    <row r="232" spans="157:194" s="71" customFormat="1" x14ac:dyDescent="0.35">
      <c r="FA232" s="383"/>
      <c r="FB232" s="383"/>
      <c r="FC232" s="383"/>
      <c r="FD232" s="383"/>
      <c r="FE232" s="383"/>
      <c r="FF232" s="383"/>
      <c r="FG232" s="383"/>
      <c r="FH232" s="383"/>
      <c r="GJ232" s="383"/>
      <c r="GK232" s="383"/>
      <c r="GL232" s="383"/>
    </row>
    <row r="233" spans="157:194" s="71" customFormat="1" x14ac:dyDescent="0.35">
      <c r="FA233" s="383"/>
      <c r="FB233" s="383"/>
      <c r="FC233" s="383"/>
      <c r="FD233" s="383"/>
      <c r="FE233" s="383"/>
      <c r="FF233" s="383"/>
      <c r="FG233" s="383"/>
      <c r="FH233" s="383"/>
      <c r="GJ233" s="383"/>
      <c r="GK233" s="383"/>
      <c r="GL233" s="383"/>
    </row>
    <row r="234" spans="157:194" s="71" customFormat="1" x14ac:dyDescent="0.35">
      <c r="FA234" s="383"/>
      <c r="FB234" s="383"/>
      <c r="FC234" s="383"/>
      <c r="FD234" s="383"/>
      <c r="FE234" s="383"/>
      <c r="FF234" s="383"/>
      <c r="FG234" s="383"/>
      <c r="FH234" s="383"/>
      <c r="GJ234" s="383"/>
      <c r="GK234" s="383"/>
      <c r="GL234" s="383"/>
    </row>
    <row r="235" spans="157:194" s="71" customFormat="1" x14ac:dyDescent="0.35">
      <c r="FA235" s="383"/>
      <c r="FB235" s="383"/>
      <c r="FC235" s="383"/>
      <c r="FD235" s="383"/>
      <c r="FE235" s="383"/>
      <c r="FF235" s="383"/>
      <c r="FG235" s="383"/>
      <c r="FH235" s="383"/>
      <c r="GJ235" s="383"/>
      <c r="GK235" s="383"/>
      <c r="GL235" s="383"/>
    </row>
    <row r="236" spans="157:194" s="71" customFormat="1" x14ac:dyDescent="0.35">
      <c r="FA236" s="383"/>
      <c r="FB236" s="383"/>
      <c r="FC236" s="383"/>
      <c r="FD236" s="383"/>
      <c r="FE236" s="383"/>
      <c r="FF236" s="383"/>
      <c r="FG236" s="383"/>
      <c r="FH236" s="383"/>
      <c r="GJ236" s="383"/>
      <c r="GK236" s="383"/>
      <c r="GL236" s="383"/>
    </row>
    <row r="237" spans="157:194" s="71" customFormat="1" x14ac:dyDescent="0.35">
      <c r="FA237" s="383"/>
      <c r="FB237" s="383"/>
      <c r="FC237" s="383"/>
      <c r="FD237" s="383"/>
      <c r="FE237" s="383"/>
      <c r="FF237" s="383"/>
      <c r="FG237" s="383"/>
      <c r="FH237" s="383"/>
      <c r="GJ237" s="383"/>
      <c r="GK237" s="383"/>
      <c r="GL237" s="383"/>
    </row>
    <row r="238" spans="157:194" s="71" customFormat="1" x14ac:dyDescent="0.35">
      <c r="FA238" s="383"/>
      <c r="FB238" s="383"/>
      <c r="FC238" s="383"/>
      <c r="FD238" s="383"/>
      <c r="FE238" s="383"/>
      <c r="FF238" s="383"/>
      <c r="FG238" s="383"/>
      <c r="FH238" s="383"/>
      <c r="GJ238" s="383"/>
      <c r="GK238" s="383"/>
      <c r="GL238" s="383"/>
    </row>
    <row r="239" spans="157:194" s="71" customFormat="1" x14ac:dyDescent="0.35">
      <c r="FA239" s="383"/>
      <c r="FB239" s="383"/>
      <c r="FC239" s="383"/>
      <c r="FD239" s="383"/>
      <c r="FE239" s="383"/>
      <c r="FF239" s="383"/>
      <c r="FG239" s="383"/>
      <c r="FH239" s="383"/>
      <c r="GJ239" s="383"/>
      <c r="GK239" s="383"/>
      <c r="GL239" s="383"/>
    </row>
    <row r="240" spans="157:194" s="71" customFormat="1" x14ac:dyDescent="0.35">
      <c r="FA240" s="383"/>
      <c r="FB240" s="383"/>
      <c r="FC240" s="383"/>
      <c r="FD240" s="383"/>
      <c r="FE240" s="383"/>
      <c r="FF240" s="383"/>
      <c r="FG240" s="383"/>
      <c r="FH240" s="383"/>
      <c r="GJ240" s="383"/>
      <c r="GK240" s="383"/>
      <c r="GL240" s="383"/>
    </row>
    <row r="241" spans="157:194" s="71" customFormat="1" x14ac:dyDescent="0.35">
      <c r="FA241" s="383"/>
      <c r="FB241" s="383"/>
      <c r="FC241" s="383"/>
      <c r="FD241" s="383"/>
      <c r="FE241" s="383"/>
      <c r="FF241" s="383"/>
      <c r="FG241" s="383"/>
      <c r="FH241" s="383"/>
      <c r="GJ241" s="383"/>
      <c r="GK241" s="383"/>
      <c r="GL241" s="383"/>
    </row>
    <row r="242" spans="157:194" s="71" customFormat="1" x14ac:dyDescent="0.35">
      <c r="FA242" s="383"/>
      <c r="FB242" s="383"/>
      <c r="FC242" s="383"/>
      <c r="FD242" s="383"/>
      <c r="FE242" s="383"/>
      <c r="FF242" s="383"/>
      <c r="FG242" s="383"/>
      <c r="FH242" s="383"/>
      <c r="GJ242" s="383"/>
      <c r="GK242" s="383"/>
      <c r="GL242" s="383"/>
    </row>
    <row r="243" spans="157:194" s="71" customFormat="1" x14ac:dyDescent="0.35">
      <c r="FA243" s="383"/>
      <c r="FB243" s="383"/>
      <c r="FC243" s="383"/>
      <c r="FD243" s="383"/>
      <c r="FE243" s="383"/>
      <c r="FF243" s="383"/>
      <c r="FG243" s="383"/>
      <c r="FH243" s="383"/>
      <c r="GJ243" s="383"/>
      <c r="GK243" s="383"/>
      <c r="GL243" s="383"/>
    </row>
    <row r="244" spans="157:194" s="71" customFormat="1" x14ac:dyDescent="0.35">
      <c r="FA244" s="383"/>
      <c r="FB244" s="383"/>
      <c r="FC244" s="383"/>
      <c r="FD244" s="383"/>
      <c r="FE244" s="383"/>
      <c r="FF244" s="383"/>
      <c r="FG244" s="383"/>
      <c r="FH244" s="383"/>
      <c r="GJ244" s="383"/>
      <c r="GK244" s="383"/>
      <c r="GL244" s="383"/>
    </row>
    <row r="245" spans="157:194" s="71" customFormat="1" x14ac:dyDescent="0.35">
      <c r="FA245" s="383"/>
      <c r="FB245" s="383"/>
      <c r="FC245" s="383"/>
      <c r="FD245" s="383"/>
      <c r="FE245" s="383"/>
      <c r="FF245" s="383"/>
      <c r="FG245" s="383"/>
      <c r="FH245" s="383"/>
      <c r="GJ245" s="383"/>
      <c r="GK245" s="383"/>
      <c r="GL245" s="383"/>
    </row>
    <row r="246" spans="157:194" s="71" customFormat="1" x14ac:dyDescent="0.35">
      <c r="FA246" s="383"/>
      <c r="FB246" s="383"/>
      <c r="FC246" s="383"/>
      <c r="FD246" s="383"/>
      <c r="FE246" s="383"/>
      <c r="FF246" s="383"/>
      <c r="FG246" s="383"/>
      <c r="FH246" s="383"/>
      <c r="GJ246" s="383"/>
      <c r="GK246" s="383"/>
      <c r="GL246" s="383"/>
    </row>
    <row r="247" spans="157:194" s="71" customFormat="1" x14ac:dyDescent="0.35">
      <c r="FA247" s="383"/>
      <c r="FB247" s="383"/>
      <c r="FC247" s="383"/>
      <c r="FD247" s="383"/>
      <c r="FE247" s="383"/>
      <c r="FF247" s="383"/>
      <c r="FG247" s="383"/>
      <c r="FH247" s="383"/>
      <c r="GJ247" s="383"/>
      <c r="GK247" s="383"/>
      <c r="GL247" s="383"/>
    </row>
    <row r="248" spans="157:194" s="71" customFormat="1" x14ac:dyDescent="0.35">
      <c r="FA248" s="383"/>
      <c r="FB248" s="383"/>
      <c r="FC248" s="383"/>
      <c r="FD248" s="383"/>
      <c r="FE248" s="383"/>
      <c r="FF248" s="383"/>
      <c r="FG248" s="383"/>
      <c r="FH248" s="383"/>
      <c r="GJ248" s="383"/>
      <c r="GK248" s="383"/>
      <c r="GL248" s="383"/>
    </row>
    <row r="249" spans="157:194" s="71" customFormat="1" x14ac:dyDescent="0.35">
      <c r="FA249" s="383"/>
      <c r="FB249" s="383"/>
      <c r="FC249" s="383"/>
      <c r="FD249" s="383"/>
      <c r="FE249" s="383"/>
      <c r="FF249" s="383"/>
      <c r="FG249" s="383"/>
      <c r="FH249" s="383"/>
      <c r="GJ249" s="383"/>
      <c r="GK249" s="383"/>
      <c r="GL249" s="383"/>
    </row>
    <row r="250" spans="157:194" s="71" customFormat="1" x14ac:dyDescent="0.35">
      <c r="FA250" s="383"/>
      <c r="FB250" s="383"/>
      <c r="FC250" s="383"/>
      <c r="FD250" s="383"/>
      <c r="FE250" s="383"/>
      <c r="FF250" s="383"/>
      <c r="FG250" s="383"/>
      <c r="FH250" s="383"/>
      <c r="GJ250" s="383"/>
      <c r="GK250" s="383"/>
      <c r="GL250" s="383"/>
    </row>
    <row r="251" spans="157:194" s="71" customFormat="1" x14ac:dyDescent="0.35">
      <c r="FA251" s="383"/>
      <c r="FB251" s="383"/>
      <c r="FC251" s="383"/>
      <c r="FD251" s="383"/>
      <c r="FE251" s="383"/>
      <c r="FF251" s="383"/>
      <c r="FG251" s="383"/>
      <c r="FH251" s="383"/>
      <c r="GJ251" s="383"/>
      <c r="GK251" s="383"/>
      <c r="GL251" s="383"/>
    </row>
    <row r="252" spans="157:194" s="71" customFormat="1" x14ac:dyDescent="0.35">
      <c r="FA252" s="383"/>
      <c r="FB252" s="383"/>
      <c r="FC252" s="383"/>
      <c r="FD252" s="383"/>
      <c r="FE252" s="383"/>
      <c r="FF252" s="383"/>
      <c r="FG252" s="383"/>
      <c r="FH252" s="383"/>
      <c r="GJ252" s="383"/>
      <c r="GK252" s="383"/>
      <c r="GL252" s="383"/>
    </row>
    <row r="253" spans="157:194" s="71" customFormat="1" x14ac:dyDescent="0.35">
      <c r="FA253" s="383"/>
      <c r="FB253" s="383"/>
      <c r="FC253" s="383"/>
      <c r="FD253" s="383"/>
      <c r="FE253" s="383"/>
      <c r="FF253" s="383"/>
      <c r="FG253" s="383"/>
      <c r="FH253" s="383"/>
      <c r="GJ253" s="383"/>
      <c r="GK253" s="383"/>
      <c r="GL253" s="383"/>
    </row>
    <row r="254" spans="157:194" s="71" customFormat="1" x14ac:dyDescent="0.35">
      <c r="FA254" s="383"/>
      <c r="FB254" s="383"/>
      <c r="FC254" s="383"/>
      <c r="FD254" s="383"/>
      <c r="FE254" s="383"/>
      <c r="FF254" s="383"/>
      <c r="FG254" s="383"/>
      <c r="FH254" s="383"/>
      <c r="GJ254" s="383"/>
      <c r="GK254" s="383"/>
      <c r="GL254" s="383"/>
    </row>
    <row r="255" spans="157:194" s="71" customFormat="1" x14ac:dyDescent="0.35">
      <c r="FA255" s="383"/>
      <c r="FB255" s="383"/>
      <c r="FC255" s="383"/>
      <c r="FD255" s="383"/>
      <c r="FE255" s="383"/>
      <c r="FF255" s="383"/>
      <c r="FG255" s="383"/>
      <c r="FH255" s="383"/>
      <c r="GJ255" s="383"/>
      <c r="GK255" s="383"/>
      <c r="GL255" s="383"/>
    </row>
    <row r="256" spans="157:194" s="71" customFormat="1" x14ac:dyDescent="0.35">
      <c r="FA256" s="383"/>
      <c r="FB256" s="383"/>
      <c r="FC256" s="383"/>
      <c r="FD256" s="383"/>
      <c r="FE256" s="383"/>
      <c r="FF256" s="383"/>
      <c r="FG256" s="383"/>
      <c r="FH256" s="383"/>
      <c r="GJ256" s="383"/>
      <c r="GK256" s="383"/>
      <c r="GL256" s="383"/>
    </row>
    <row r="257" spans="157:194" s="71" customFormat="1" x14ac:dyDescent="0.35">
      <c r="FA257" s="383"/>
      <c r="FB257" s="383"/>
      <c r="FC257" s="383"/>
      <c r="FD257" s="383"/>
      <c r="FE257" s="383"/>
      <c r="FF257" s="383"/>
      <c r="FG257" s="383"/>
      <c r="FH257" s="383"/>
      <c r="GJ257" s="383"/>
      <c r="GK257" s="383"/>
      <c r="GL257" s="383"/>
    </row>
  </sheetData>
  <sheetProtection algorithmName="SHA-512" hashValue="8FwU1sf6ZGOavp9r+UM28CnyxZ17HsGttxHrhZA0Ghhb9xDMgLp3a0+0T7MRTTaGxS5neLvW2xVH0IB3i1WByg==" saltValue="C6fhZdg761wgDbMUqRuhmw==" spinCount="100000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5"/>
  <dimension ref="A1:P1111"/>
  <sheetViews>
    <sheetView workbookViewId="0">
      <pane xSplit="1" ySplit="1" topLeftCell="B1087" activePane="bottomRight" state="frozen"/>
      <selection pane="topRight" activeCell="B1" sqref="B1"/>
      <selection pane="bottomLeft" activeCell="A2" sqref="A2"/>
      <selection pane="bottomRight" activeCell="A1102" sqref="A1102"/>
    </sheetView>
  </sheetViews>
  <sheetFormatPr baseColWidth="10" defaultColWidth="11.453125" defaultRowHeight="14.5" x14ac:dyDescent="0.35"/>
  <cols>
    <col min="1" max="1" width="51.453125" style="294" customWidth="1"/>
    <col min="2" max="2" width="11.453125" style="294"/>
    <col min="3" max="10" width="11.453125" style="2"/>
    <col min="11" max="11" width="19.7265625" style="2" customWidth="1"/>
    <col min="12" max="12" width="30" style="2" customWidth="1"/>
    <col min="13" max="13" width="12.81640625" style="2" customWidth="1"/>
    <col min="14" max="14" width="9.453125" style="2" customWidth="1"/>
    <col min="15" max="15" width="6.6328125" style="2" bestFit="1" customWidth="1"/>
    <col min="16" max="16384" width="11.453125" style="2"/>
  </cols>
  <sheetData>
    <row r="1" spans="1:16" s="32" customFormat="1" x14ac:dyDescent="0.35">
      <c r="A1" s="282" t="s">
        <v>48</v>
      </c>
      <c r="B1" s="282" t="s">
        <v>197</v>
      </c>
      <c r="C1" s="32" t="s">
        <v>21</v>
      </c>
      <c r="D1" s="32" t="s">
        <v>198</v>
      </c>
      <c r="E1" s="32" t="s">
        <v>199</v>
      </c>
      <c r="F1" s="32" t="s">
        <v>200</v>
      </c>
      <c r="G1" s="32" t="s">
        <v>201</v>
      </c>
      <c r="H1" s="32" t="s">
        <v>202</v>
      </c>
      <c r="I1" s="32" t="s">
        <v>203</v>
      </c>
      <c r="J1" s="32" t="s">
        <v>204</v>
      </c>
      <c r="L1" s="32" t="s">
        <v>205</v>
      </c>
      <c r="M1" s="32" t="s">
        <v>206</v>
      </c>
      <c r="N1" s="32" t="s">
        <v>207</v>
      </c>
      <c r="O1" s="32" t="s">
        <v>208</v>
      </c>
      <c r="P1" s="32" t="s">
        <v>209</v>
      </c>
    </row>
    <row r="2" spans="1:16" s="285" customFormat="1" x14ac:dyDescent="0.35">
      <c r="A2" s="283" t="s">
        <v>210</v>
      </c>
      <c r="B2" s="284"/>
      <c r="H2" s="285">
        <v>2</v>
      </c>
      <c r="L2" s="285" t="s">
        <v>415</v>
      </c>
      <c r="M2" s="285" t="s">
        <v>211</v>
      </c>
      <c r="N2" s="285" t="s">
        <v>212</v>
      </c>
      <c r="O2" s="65">
        <v>1</v>
      </c>
      <c r="P2" s="65" t="s">
        <v>414</v>
      </c>
    </row>
    <row r="3" spans="1:16" s="313" customFormat="1" x14ac:dyDescent="0.35">
      <c r="A3" s="286" t="s">
        <v>213</v>
      </c>
      <c r="B3" s="287"/>
      <c r="H3" s="313">
        <v>0</v>
      </c>
      <c r="M3" s="313" t="s">
        <v>211</v>
      </c>
      <c r="N3" s="313" t="s">
        <v>212</v>
      </c>
      <c r="O3" s="78">
        <v>1</v>
      </c>
      <c r="P3" s="78"/>
    </row>
    <row r="4" spans="1:16" s="313" customFormat="1" x14ac:dyDescent="0.35">
      <c r="A4" s="286" t="s">
        <v>214</v>
      </c>
      <c r="B4" s="287"/>
      <c r="H4" s="313">
        <v>0</v>
      </c>
      <c r="M4" s="313" t="s">
        <v>211</v>
      </c>
      <c r="N4" s="313" t="s">
        <v>212</v>
      </c>
      <c r="O4" s="78">
        <v>1</v>
      </c>
      <c r="P4" s="78"/>
    </row>
    <row r="5" spans="1:16" s="65" customFormat="1" x14ac:dyDescent="0.35">
      <c r="A5" s="284" t="s">
        <v>265</v>
      </c>
      <c r="B5" s="284"/>
      <c r="D5" s="65">
        <v>54</v>
      </c>
      <c r="H5" s="65">
        <v>2</v>
      </c>
      <c r="L5" s="65" t="s">
        <v>417</v>
      </c>
      <c r="M5" s="65" t="s">
        <v>211</v>
      </c>
      <c r="N5" s="65" t="s">
        <v>212</v>
      </c>
      <c r="O5" s="65">
        <v>2</v>
      </c>
      <c r="P5" s="65" t="s">
        <v>416</v>
      </c>
    </row>
    <row r="6" spans="1:16" s="78" customFormat="1" x14ac:dyDescent="0.35">
      <c r="A6" s="286" t="s">
        <v>251</v>
      </c>
      <c r="B6" s="287"/>
      <c r="D6" s="78">
        <v>23</v>
      </c>
      <c r="H6" s="78">
        <v>1</v>
      </c>
      <c r="L6" s="78" t="s">
        <v>419</v>
      </c>
      <c r="M6" s="78" t="s">
        <v>211</v>
      </c>
      <c r="N6" s="78" t="s">
        <v>212</v>
      </c>
      <c r="O6" s="78">
        <v>3</v>
      </c>
      <c r="P6" s="78" t="s">
        <v>418</v>
      </c>
    </row>
    <row r="7" spans="1:16" s="78" customFormat="1" x14ac:dyDescent="0.35">
      <c r="A7" s="286" t="s">
        <v>252</v>
      </c>
      <c r="B7" s="287"/>
      <c r="D7" s="78">
        <v>5</v>
      </c>
      <c r="H7" s="78">
        <v>1</v>
      </c>
      <c r="L7" s="78" t="s">
        <v>421</v>
      </c>
      <c r="M7" s="78" t="s">
        <v>211</v>
      </c>
      <c r="N7" s="78" t="s">
        <v>212</v>
      </c>
      <c r="O7" s="78">
        <v>4</v>
      </c>
      <c r="P7" s="78" t="s">
        <v>420</v>
      </c>
    </row>
    <row r="8" spans="1:16" s="65" customFormat="1" ht="15" customHeight="1" x14ac:dyDescent="0.35">
      <c r="A8" s="285" t="s">
        <v>215</v>
      </c>
      <c r="B8" s="290"/>
      <c r="C8" s="65">
        <v>1</v>
      </c>
      <c r="D8" s="65">
        <v>3</v>
      </c>
      <c r="H8" s="65">
        <v>-1.7000000000000002</v>
      </c>
      <c r="M8" s="65" t="s">
        <v>211</v>
      </c>
      <c r="N8" s="65" t="s">
        <v>212</v>
      </c>
      <c r="O8" s="65">
        <v>4</v>
      </c>
    </row>
    <row r="9" spans="1:16" s="65" customFormat="1" x14ac:dyDescent="0.35">
      <c r="A9" s="285" t="s">
        <v>215</v>
      </c>
      <c r="B9" s="290"/>
      <c r="C9" s="65">
        <v>2</v>
      </c>
      <c r="D9" s="65">
        <v>4</v>
      </c>
      <c r="H9" s="65">
        <v>-1.2999999999999998</v>
      </c>
      <c r="M9" s="65" t="s">
        <v>211</v>
      </c>
      <c r="N9" s="65" t="s">
        <v>212</v>
      </c>
      <c r="O9" s="65">
        <v>4</v>
      </c>
    </row>
    <row r="10" spans="1:16" s="65" customFormat="1" x14ac:dyDescent="0.35">
      <c r="A10" s="285" t="s">
        <v>215</v>
      </c>
      <c r="B10" s="290"/>
      <c r="C10" s="65">
        <v>3</v>
      </c>
      <c r="D10" s="65">
        <v>4</v>
      </c>
      <c r="H10" s="65">
        <v>-1.6000000000000005</v>
      </c>
      <c r="M10" s="65" t="s">
        <v>211</v>
      </c>
      <c r="N10" s="65" t="s">
        <v>212</v>
      </c>
      <c r="O10" s="65">
        <v>4</v>
      </c>
    </row>
    <row r="11" spans="1:16" s="65" customFormat="1" x14ac:dyDescent="0.35">
      <c r="A11" s="285" t="s">
        <v>215</v>
      </c>
      <c r="B11" s="290"/>
      <c r="C11" s="65">
        <v>4</v>
      </c>
      <c r="D11" s="65">
        <v>3</v>
      </c>
      <c r="H11" s="65">
        <v>-0.89999999999999991</v>
      </c>
      <c r="M11" s="65" t="s">
        <v>211</v>
      </c>
      <c r="N11" s="65" t="s">
        <v>212</v>
      </c>
      <c r="O11" s="65">
        <v>4</v>
      </c>
    </row>
    <row r="12" spans="1:16" s="65" customFormat="1" x14ac:dyDescent="0.35">
      <c r="A12" s="285" t="s">
        <v>215</v>
      </c>
      <c r="B12" s="290"/>
      <c r="C12" s="65">
        <v>5</v>
      </c>
      <c r="D12" s="65">
        <v>3</v>
      </c>
      <c r="H12" s="65">
        <v>-1.2000000000000002</v>
      </c>
      <c r="M12" s="65" t="s">
        <v>211</v>
      </c>
      <c r="N12" s="65" t="s">
        <v>212</v>
      </c>
      <c r="O12" s="65">
        <v>4</v>
      </c>
    </row>
    <row r="13" spans="1:16" s="65" customFormat="1" x14ac:dyDescent="0.35">
      <c r="A13" s="285" t="s">
        <v>215</v>
      </c>
      <c r="B13" s="290"/>
      <c r="C13" s="65">
        <v>6</v>
      </c>
      <c r="D13" s="65">
        <v>4</v>
      </c>
      <c r="H13" s="65">
        <v>-2.4000000000000004</v>
      </c>
      <c r="M13" s="65" t="s">
        <v>211</v>
      </c>
      <c r="N13" s="65" t="s">
        <v>212</v>
      </c>
      <c r="O13" s="65">
        <v>4</v>
      </c>
    </row>
    <row r="14" spans="1:16" s="65" customFormat="1" x14ac:dyDescent="0.35">
      <c r="A14" s="285" t="s">
        <v>215</v>
      </c>
      <c r="B14" s="290"/>
      <c r="C14" s="65">
        <v>7</v>
      </c>
      <c r="D14" s="65">
        <v>3</v>
      </c>
      <c r="H14" s="65">
        <v>-0.70000000000000018</v>
      </c>
      <c r="M14" s="65" t="s">
        <v>211</v>
      </c>
      <c r="N14" s="65" t="s">
        <v>212</v>
      </c>
      <c r="O14" s="65">
        <v>4</v>
      </c>
    </row>
    <row r="15" spans="1:16" s="65" customFormat="1" x14ac:dyDescent="0.35">
      <c r="A15" s="285" t="s">
        <v>215</v>
      </c>
      <c r="B15" s="290"/>
      <c r="C15" s="65">
        <v>8</v>
      </c>
      <c r="D15" s="65">
        <v>3</v>
      </c>
      <c r="H15" s="65">
        <v>-0.60000000000000009</v>
      </c>
      <c r="M15" s="65" t="s">
        <v>211</v>
      </c>
      <c r="N15" s="65" t="s">
        <v>212</v>
      </c>
      <c r="O15" s="65">
        <v>4</v>
      </c>
    </row>
    <row r="16" spans="1:16" s="65" customFormat="1" x14ac:dyDescent="0.35">
      <c r="A16" s="285" t="s">
        <v>215</v>
      </c>
      <c r="B16" s="290"/>
      <c r="C16" s="65">
        <v>9</v>
      </c>
      <c r="D16" s="65">
        <v>4</v>
      </c>
      <c r="H16" s="65">
        <v>-1.5999999999999996</v>
      </c>
      <c r="M16" s="65" t="s">
        <v>211</v>
      </c>
      <c r="N16" s="65" t="s">
        <v>212</v>
      </c>
      <c r="O16" s="65">
        <v>4</v>
      </c>
    </row>
    <row r="17" spans="1:15" s="65" customFormat="1" x14ac:dyDescent="0.35">
      <c r="A17" s="285" t="s">
        <v>215</v>
      </c>
      <c r="B17" s="290"/>
      <c r="C17" s="65">
        <v>10</v>
      </c>
      <c r="D17" s="65">
        <v>4</v>
      </c>
      <c r="H17" s="65">
        <v>-1.6</v>
      </c>
      <c r="M17" s="65" t="s">
        <v>211</v>
      </c>
      <c r="N17" s="65" t="s">
        <v>212</v>
      </c>
      <c r="O17" s="65">
        <v>4</v>
      </c>
    </row>
    <row r="18" spans="1:15" s="65" customFormat="1" x14ac:dyDescent="0.35">
      <c r="A18" s="285" t="s">
        <v>215</v>
      </c>
      <c r="B18" s="290"/>
      <c r="C18" s="65">
        <v>11</v>
      </c>
      <c r="D18" s="65">
        <v>3</v>
      </c>
      <c r="H18" s="65">
        <v>-1.2999999999999998</v>
      </c>
      <c r="M18" s="65" t="s">
        <v>211</v>
      </c>
      <c r="N18" s="65" t="s">
        <v>212</v>
      </c>
      <c r="O18" s="65">
        <v>4</v>
      </c>
    </row>
    <row r="19" spans="1:15" s="65" customFormat="1" x14ac:dyDescent="0.35">
      <c r="A19" s="285" t="s">
        <v>215</v>
      </c>
      <c r="B19" s="290"/>
      <c r="C19" s="65">
        <v>12</v>
      </c>
      <c r="D19" s="65">
        <v>3</v>
      </c>
      <c r="H19" s="65">
        <v>-1.9</v>
      </c>
      <c r="M19" s="65" t="s">
        <v>211</v>
      </c>
      <c r="N19" s="65" t="s">
        <v>212</v>
      </c>
      <c r="O19" s="65">
        <v>4</v>
      </c>
    </row>
    <row r="20" spans="1:15" s="65" customFormat="1" x14ac:dyDescent="0.35">
      <c r="A20" s="285" t="s">
        <v>215</v>
      </c>
      <c r="B20" s="290"/>
      <c r="C20" s="65">
        <v>13</v>
      </c>
      <c r="D20" s="65">
        <v>4</v>
      </c>
      <c r="H20" s="65">
        <v>-2.1</v>
      </c>
      <c r="M20" s="65" t="s">
        <v>211</v>
      </c>
      <c r="N20" s="65" t="s">
        <v>212</v>
      </c>
      <c r="O20" s="65">
        <v>4</v>
      </c>
    </row>
    <row r="21" spans="1:15" s="65" customFormat="1" x14ac:dyDescent="0.35">
      <c r="A21" s="285" t="s">
        <v>215</v>
      </c>
      <c r="B21" s="290"/>
      <c r="C21" s="65">
        <v>14</v>
      </c>
      <c r="D21" s="65">
        <v>4</v>
      </c>
      <c r="H21" s="65">
        <v>-1.6000000000000005</v>
      </c>
      <c r="M21" s="65" t="s">
        <v>211</v>
      </c>
      <c r="N21" s="65" t="s">
        <v>212</v>
      </c>
      <c r="O21" s="65">
        <v>4</v>
      </c>
    </row>
    <row r="22" spans="1:15" s="65" customFormat="1" x14ac:dyDescent="0.35">
      <c r="A22" s="285" t="s">
        <v>215</v>
      </c>
      <c r="B22" s="290"/>
      <c r="C22" s="65">
        <v>15</v>
      </c>
      <c r="D22" s="65">
        <v>3</v>
      </c>
      <c r="H22" s="65">
        <v>-1.3999999999999995</v>
      </c>
      <c r="M22" s="65" t="s">
        <v>211</v>
      </c>
      <c r="N22" s="65" t="s">
        <v>212</v>
      </c>
      <c r="O22" s="65">
        <v>4</v>
      </c>
    </row>
    <row r="23" spans="1:15" s="65" customFormat="1" x14ac:dyDescent="0.35">
      <c r="A23" s="285" t="s">
        <v>215</v>
      </c>
      <c r="B23" s="290"/>
      <c r="C23" s="65">
        <v>16</v>
      </c>
      <c r="D23" s="65">
        <v>3</v>
      </c>
      <c r="H23" s="65">
        <v>0</v>
      </c>
      <c r="M23" s="65" t="s">
        <v>211</v>
      </c>
      <c r="N23" s="65" t="s">
        <v>212</v>
      </c>
      <c r="O23" s="65">
        <v>4</v>
      </c>
    </row>
    <row r="24" spans="1:15" s="65" customFormat="1" x14ac:dyDescent="0.35">
      <c r="A24" s="285" t="s">
        <v>215</v>
      </c>
      <c r="B24" s="290"/>
      <c r="C24" s="65">
        <v>17</v>
      </c>
      <c r="D24" s="65">
        <v>3</v>
      </c>
      <c r="H24" s="65">
        <v>0</v>
      </c>
      <c r="M24" s="65" t="s">
        <v>211</v>
      </c>
      <c r="N24" s="65" t="s">
        <v>212</v>
      </c>
      <c r="O24" s="65">
        <v>4</v>
      </c>
    </row>
    <row r="25" spans="1:15" s="65" customFormat="1" x14ac:dyDescent="0.35">
      <c r="A25" s="285" t="s">
        <v>215</v>
      </c>
      <c r="B25" s="290"/>
      <c r="C25" s="65">
        <v>18</v>
      </c>
      <c r="D25" s="65">
        <v>3</v>
      </c>
      <c r="H25" s="65">
        <v>0</v>
      </c>
      <c r="M25" s="65" t="s">
        <v>211</v>
      </c>
      <c r="N25" s="65" t="s">
        <v>212</v>
      </c>
      <c r="O25" s="65">
        <v>4</v>
      </c>
    </row>
    <row r="26" spans="1:15" s="65" customFormat="1" x14ac:dyDescent="0.35">
      <c r="A26" s="285" t="s">
        <v>215</v>
      </c>
      <c r="B26" s="290"/>
      <c r="C26" s="65">
        <v>19</v>
      </c>
      <c r="D26" s="65" t="s">
        <v>38</v>
      </c>
      <c r="H26" s="65">
        <v>0</v>
      </c>
      <c r="M26" s="65" t="s">
        <v>211</v>
      </c>
      <c r="N26" s="65" t="s">
        <v>212</v>
      </c>
      <c r="O26" s="65">
        <v>4</v>
      </c>
    </row>
    <row r="27" spans="1:15" s="65" customFormat="1" x14ac:dyDescent="0.35">
      <c r="A27" s="285" t="s">
        <v>215</v>
      </c>
      <c r="B27" s="290"/>
      <c r="C27" s="65">
        <v>20</v>
      </c>
      <c r="D27" s="65" t="s">
        <v>38</v>
      </c>
      <c r="H27" s="65">
        <v>0</v>
      </c>
      <c r="M27" s="65" t="s">
        <v>211</v>
      </c>
      <c r="N27" s="65" t="s">
        <v>212</v>
      </c>
      <c r="O27" s="65">
        <v>4</v>
      </c>
    </row>
    <row r="28" spans="1:15" s="65" customFormat="1" x14ac:dyDescent="0.35">
      <c r="A28" s="285" t="s">
        <v>215</v>
      </c>
      <c r="B28" s="290"/>
      <c r="C28" s="65">
        <v>21</v>
      </c>
      <c r="D28" s="65" t="s">
        <v>38</v>
      </c>
      <c r="H28" s="65">
        <v>0</v>
      </c>
      <c r="M28" s="65" t="s">
        <v>211</v>
      </c>
      <c r="N28" s="65" t="s">
        <v>212</v>
      </c>
      <c r="O28" s="65">
        <v>4</v>
      </c>
    </row>
    <row r="29" spans="1:15" s="65" customFormat="1" x14ac:dyDescent="0.35">
      <c r="A29" s="285" t="s">
        <v>215</v>
      </c>
      <c r="B29" s="290"/>
      <c r="C29" s="65">
        <v>22</v>
      </c>
      <c r="D29" s="65" t="s">
        <v>38</v>
      </c>
      <c r="H29" s="65">
        <v>0</v>
      </c>
      <c r="M29" s="65" t="s">
        <v>211</v>
      </c>
      <c r="N29" s="65" t="s">
        <v>212</v>
      </c>
      <c r="O29" s="65">
        <v>4</v>
      </c>
    </row>
    <row r="30" spans="1:15" s="65" customFormat="1" x14ac:dyDescent="0.35">
      <c r="A30" s="285" t="s">
        <v>215</v>
      </c>
      <c r="B30" s="290"/>
      <c r="C30" s="65">
        <v>23</v>
      </c>
      <c r="D30" s="65" t="s">
        <v>38</v>
      </c>
      <c r="H30" s="65">
        <v>0</v>
      </c>
      <c r="M30" s="65" t="s">
        <v>211</v>
      </c>
      <c r="N30" s="65" t="s">
        <v>212</v>
      </c>
      <c r="O30" s="65">
        <v>4</v>
      </c>
    </row>
    <row r="31" spans="1:15" s="65" customFormat="1" x14ac:dyDescent="0.35">
      <c r="A31" s="285" t="s">
        <v>215</v>
      </c>
      <c r="B31" s="290"/>
      <c r="C31" s="65">
        <v>24</v>
      </c>
      <c r="D31" s="65" t="s">
        <v>38</v>
      </c>
      <c r="H31" s="65">
        <v>0</v>
      </c>
      <c r="M31" s="65" t="s">
        <v>211</v>
      </c>
      <c r="N31" s="65" t="s">
        <v>212</v>
      </c>
      <c r="O31" s="65">
        <v>4</v>
      </c>
    </row>
    <row r="32" spans="1:15" s="65" customFormat="1" x14ac:dyDescent="0.35">
      <c r="A32" s="285" t="s">
        <v>215</v>
      </c>
      <c r="B32" s="290"/>
      <c r="C32" s="65">
        <v>25</v>
      </c>
      <c r="D32" s="65" t="s">
        <v>38</v>
      </c>
      <c r="H32" s="65">
        <v>0</v>
      </c>
      <c r="M32" s="65" t="s">
        <v>211</v>
      </c>
      <c r="N32" s="65" t="s">
        <v>212</v>
      </c>
      <c r="O32" s="65">
        <v>4</v>
      </c>
    </row>
    <row r="33" spans="1:16" s="65" customFormat="1" x14ac:dyDescent="0.35">
      <c r="A33" s="285" t="s">
        <v>215</v>
      </c>
      <c r="B33" s="290"/>
      <c r="C33" s="65">
        <v>26</v>
      </c>
      <c r="D33" s="65" t="s">
        <v>38</v>
      </c>
      <c r="H33" s="65">
        <v>0</v>
      </c>
      <c r="M33" s="65" t="s">
        <v>211</v>
      </c>
      <c r="N33" s="65" t="s">
        <v>212</v>
      </c>
      <c r="O33" s="65">
        <v>4</v>
      </c>
    </row>
    <row r="34" spans="1:16" s="65" customFormat="1" x14ac:dyDescent="0.35">
      <c r="A34" s="285" t="s">
        <v>215</v>
      </c>
      <c r="B34" s="290"/>
      <c r="C34" s="65">
        <v>27</v>
      </c>
      <c r="D34" s="65" t="s">
        <v>38</v>
      </c>
      <c r="H34" s="65">
        <v>0</v>
      </c>
      <c r="M34" s="65" t="s">
        <v>211</v>
      </c>
      <c r="N34" s="65" t="s">
        <v>212</v>
      </c>
      <c r="O34" s="65">
        <v>4</v>
      </c>
    </row>
    <row r="35" spans="1:16" ht="15" customHeight="1" x14ac:dyDescent="0.35">
      <c r="A35" s="288" t="s">
        <v>181</v>
      </c>
      <c r="B35" s="288">
        <v>5</v>
      </c>
      <c r="C35" s="2">
        <v>1</v>
      </c>
      <c r="D35" s="2">
        <v>3</v>
      </c>
      <c r="H35" s="2">
        <v>0</v>
      </c>
      <c r="M35" s="2" t="s">
        <v>211</v>
      </c>
      <c r="N35" s="2" t="s">
        <v>212</v>
      </c>
      <c r="O35" s="78">
        <v>4</v>
      </c>
    </row>
    <row r="36" spans="1:16" x14ac:dyDescent="0.35">
      <c r="A36" s="288" t="s">
        <v>181</v>
      </c>
      <c r="B36" s="288">
        <v>5</v>
      </c>
      <c r="C36" s="2">
        <v>2</v>
      </c>
      <c r="D36" s="2">
        <v>4</v>
      </c>
      <c r="H36" s="2">
        <v>0</v>
      </c>
      <c r="M36" s="2" t="s">
        <v>211</v>
      </c>
      <c r="N36" s="2" t="s">
        <v>212</v>
      </c>
      <c r="O36" s="78">
        <v>4</v>
      </c>
    </row>
    <row r="37" spans="1:16" x14ac:dyDescent="0.35">
      <c r="A37" s="288" t="s">
        <v>181</v>
      </c>
      <c r="B37" s="288">
        <v>5</v>
      </c>
      <c r="C37" s="2">
        <v>3</v>
      </c>
      <c r="D37" s="2">
        <v>4</v>
      </c>
      <c r="H37" s="2">
        <v>0</v>
      </c>
      <c r="M37" s="2" t="s">
        <v>211</v>
      </c>
      <c r="N37" s="2" t="s">
        <v>212</v>
      </c>
      <c r="O37" s="78">
        <v>4</v>
      </c>
    </row>
    <row r="38" spans="1:16" x14ac:dyDescent="0.35">
      <c r="A38" s="288" t="s">
        <v>181</v>
      </c>
      <c r="B38" s="288">
        <v>5</v>
      </c>
      <c r="C38" s="2">
        <v>4</v>
      </c>
      <c r="D38" s="2">
        <v>3</v>
      </c>
      <c r="H38" s="2">
        <v>0</v>
      </c>
      <c r="M38" s="2" t="s">
        <v>211</v>
      </c>
      <c r="N38" s="2" t="s">
        <v>212</v>
      </c>
      <c r="O38" s="78">
        <v>4</v>
      </c>
    </row>
    <row r="39" spans="1:16" x14ac:dyDescent="0.35">
      <c r="A39" s="288" t="s">
        <v>181</v>
      </c>
      <c r="B39" s="288">
        <v>5</v>
      </c>
      <c r="C39" s="2">
        <v>5</v>
      </c>
      <c r="D39" s="2">
        <v>3</v>
      </c>
      <c r="H39" s="2">
        <v>0</v>
      </c>
      <c r="M39" s="2" t="s">
        <v>211</v>
      </c>
      <c r="N39" s="2" t="s">
        <v>212</v>
      </c>
      <c r="O39" s="78">
        <v>4</v>
      </c>
    </row>
    <row r="40" spans="1:16" x14ac:dyDescent="0.35">
      <c r="A40" s="288" t="s">
        <v>181</v>
      </c>
      <c r="B40" s="288">
        <v>5</v>
      </c>
      <c r="C40" s="2">
        <v>6</v>
      </c>
      <c r="D40" s="2">
        <v>4</v>
      </c>
      <c r="H40" s="2">
        <v>0</v>
      </c>
      <c r="M40" s="2" t="s">
        <v>211</v>
      </c>
      <c r="N40" s="2" t="s">
        <v>212</v>
      </c>
      <c r="O40" s="78">
        <v>4</v>
      </c>
    </row>
    <row r="41" spans="1:16" x14ac:dyDescent="0.35">
      <c r="A41" s="288" t="s">
        <v>181</v>
      </c>
      <c r="B41" s="288">
        <v>5</v>
      </c>
      <c r="C41" s="2">
        <v>7</v>
      </c>
      <c r="D41" s="2">
        <v>3</v>
      </c>
      <c r="H41" s="2">
        <v>0</v>
      </c>
      <c r="M41" s="2" t="s">
        <v>211</v>
      </c>
      <c r="N41" s="2" t="s">
        <v>212</v>
      </c>
      <c r="O41" s="78">
        <v>4</v>
      </c>
    </row>
    <row r="42" spans="1:16" x14ac:dyDescent="0.35">
      <c r="A42" s="288" t="s">
        <v>181</v>
      </c>
      <c r="B42" s="288">
        <v>5</v>
      </c>
      <c r="C42" s="2">
        <v>8</v>
      </c>
      <c r="D42" s="2">
        <v>3</v>
      </c>
      <c r="H42" s="2">
        <v>1</v>
      </c>
      <c r="I42" s="2">
        <v>1</v>
      </c>
      <c r="J42" s="2">
        <v>8</v>
      </c>
      <c r="L42" s="2" t="s">
        <v>423</v>
      </c>
      <c r="M42" s="2" t="s">
        <v>211</v>
      </c>
      <c r="N42" s="2" t="s">
        <v>212</v>
      </c>
      <c r="O42" s="78">
        <v>5</v>
      </c>
      <c r="P42" s="2" t="s">
        <v>422</v>
      </c>
    </row>
    <row r="43" spans="1:16" x14ac:dyDescent="0.35">
      <c r="A43" s="288" t="s">
        <v>181</v>
      </c>
      <c r="B43" s="288">
        <v>5</v>
      </c>
      <c r="C43" s="2">
        <v>9</v>
      </c>
      <c r="D43" s="2">
        <v>4</v>
      </c>
      <c r="H43" s="2">
        <v>0</v>
      </c>
      <c r="M43" s="2" t="s">
        <v>211</v>
      </c>
      <c r="N43" s="2" t="s">
        <v>212</v>
      </c>
      <c r="O43" s="78">
        <v>5</v>
      </c>
    </row>
    <row r="44" spans="1:16" x14ac:dyDescent="0.35">
      <c r="A44" s="288" t="s">
        <v>181</v>
      </c>
      <c r="B44" s="288">
        <v>5</v>
      </c>
      <c r="C44" s="2">
        <v>10</v>
      </c>
      <c r="D44" s="2">
        <v>4</v>
      </c>
      <c r="H44" s="2">
        <v>0</v>
      </c>
      <c r="M44" s="2" t="s">
        <v>211</v>
      </c>
      <c r="N44" s="2" t="s">
        <v>212</v>
      </c>
      <c r="O44" s="78">
        <v>5</v>
      </c>
    </row>
    <row r="45" spans="1:16" x14ac:dyDescent="0.35">
      <c r="A45" s="288" t="s">
        <v>181</v>
      </c>
      <c r="B45" s="288">
        <v>5</v>
      </c>
      <c r="C45" s="2">
        <v>11</v>
      </c>
      <c r="D45" s="2">
        <v>3</v>
      </c>
      <c r="H45" s="2">
        <v>0</v>
      </c>
      <c r="M45" s="2" t="s">
        <v>211</v>
      </c>
      <c r="N45" s="2" t="s">
        <v>212</v>
      </c>
      <c r="O45" s="78">
        <v>5</v>
      </c>
    </row>
    <row r="46" spans="1:16" x14ac:dyDescent="0.35">
      <c r="A46" s="288" t="s">
        <v>181</v>
      </c>
      <c r="B46" s="288">
        <v>5</v>
      </c>
      <c r="C46" s="2">
        <v>12</v>
      </c>
      <c r="D46" s="2">
        <v>3</v>
      </c>
      <c r="H46" s="2">
        <v>1</v>
      </c>
      <c r="I46" s="2">
        <v>1</v>
      </c>
      <c r="J46" s="2">
        <v>12</v>
      </c>
      <c r="L46" s="2" t="s">
        <v>425</v>
      </c>
      <c r="M46" s="2" t="s">
        <v>211</v>
      </c>
      <c r="N46" s="2" t="s">
        <v>212</v>
      </c>
      <c r="O46" s="78">
        <v>6</v>
      </c>
      <c r="P46" s="2" t="s">
        <v>424</v>
      </c>
    </row>
    <row r="47" spans="1:16" x14ac:dyDescent="0.35">
      <c r="A47" s="288" t="s">
        <v>181</v>
      </c>
      <c r="B47" s="288">
        <v>5</v>
      </c>
      <c r="C47" s="2">
        <v>13</v>
      </c>
      <c r="D47" s="2">
        <v>4</v>
      </c>
      <c r="H47" s="2">
        <v>0</v>
      </c>
      <c r="M47" s="2" t="s">
        <v>211</v>
      </c>
      <c r="N47" s="2" t="s">
        <v>212</v>
      </c>
      <c r="O47" s="78">
        <v>6</v>
      </c>
    </row>
    <row r="48" spans="1:16" x14ac:dyDescent="0.35">
      <c r="A48" s="288" t="s">
        <v>181</v>
      </c>
      <c r="B48" s="288">
        <v>5</v>
      </c>
      <c r="C48" s="2">
        <v>14</v>
      </c>
      <c r="D48" s="2">
        <v>4</v>
      </c>
      <c r="H48" s="2">
        <v>0</v>
      </c>
      <c r="M48" s="2" t="s">
        <v>211</v>
      </c>
      <c r="N48" s="2" t="s">
        <v>212</v>
      </c>
      <c r="O48" s="78">
        <v>6</v>
      </c>
    </row>
    <row r="49" spans="1:15" x14ac:dyDescent="0.35">
      <c r="A49" s="288" t="s">
        <v>181</v>
      </c>
      <c r="B49" s="288">
        <v>5</v>
      </c>
      <c r="C49" s="2">
        <v>15</v>
      </c>
      <c r="D49" s="2">
        <v>3</v>
      </c>
      <c r="H49" s="2">
        <v>0</v>
      </c>
      <c r="M49" s="2" t="s">
        <v>211</v>
      </c>
      <c r="N49" s="2" t="s">
        <v>212</v>
      </c>
      <c r="O49" s="78">
        <v>6</v>
      </c>
    </row>
    <row r="50" spans="1:15" x14ac:dyDescent="0.35">
      <c r="A50" s="288" t="s">
        <v>181</v>
      </c>
      <c r="B50" s="288">
        <v>5</v>
      </c>
      <c r="C50" s="2">
        <v>16</v>
      </c>
      <c r="D50" s="2">
        <v>3</v>
      </c>
      <c r="H50" s="2">
        <v>0</v>
      </c>
      <c r="M50" s="2" t="s">
        <v>211</v>
      </c>
      <c r="N50" s="2" t="s">
        <v>212</v>
      </c>
      <c r="O50" s="78">
        <v>6</v>
      </c>
    </row>
    <row r="51" spans="1:15" x14ac:dyDescent="0.35">
      <c r="A51" s="288" t="s">
        <v>181</v>
      </c>
      <c r="B51" s="288">
        <v>5</v>
      </c>
      <c r="C51" s="2">
        <v>17</v>
      </c>
      <c r="D51" s="2">
        <v>3</v>
      </c>
      <c r="H51" s="2">
        <v>0</v>
      </c>
      <c r="M51" s="2" t="s">
        <v>211</v>
      </c>
      <c r="N51" s="2" t="s">
        <v>212</v>
      </c>
      <c r="O51" s="78">
        <v>6</v>
      </c>
    </row>
    <row r="52" spans="1:15" x14ac:dyDescent="0.35">
      <c r="A52" s="288" t="s">
        <v>181</v>
      </c>
      <c r="B52" s="288">
        <v>5</v>
      </c>
      <c r="C52" s="2">
        <v>18</v>
      </c>
      <c r="D52" s="2">
        <v>3</v>
      </c>
      <c r="H52" s="2">
        <v>0</v>
      </c>
      <c r="M52" s="2" t="s">
        <v>211</v>
      </c>
      <c r="N52" s="2" t="s">
        <v>212</v>
      </c>
      <c r="O52" s="78">
        <v>6</v>
      </c>
    </row>
    <row r="53" spans="1:15" x14ac:dyDescent="0.35">
      <c r="A53" s="288" t="s">
        <v>181</v>
      </c>
      <c r="B53" s="288">
        <v>5</v>
      </c>
      <c r="C53" s="2">
        <v>19</v>
      </c>
      <c r="D53" s="2" t="s">
        <v>38</v>
      </c>
      <c r="H53" s="2">
        <v>0</v>
      </c>
      <c r="M53" s="2" t="s">
        <v>211</v>
      </c>
      <c r="N53" s="2" t="s">
        <v>212</v>
      </c>
      <c r="O53" s="78">
        <v>6</v>
      </c>
    </row>
    <row r="54" spans="1:15" x14ac:dyDescent="0.35">
      <c r="A54" s="288" t="s">
        <v>181</v>
      </c>
      <c r="B54" s="288">
        <v>5</v>
      </c>
      <c r="C54" s="2">
        <v>20</v>
      </c>
      <c r="D54" s="2" t="s">
        <v>38</v>
      </c>
      <c r="H54" s="2">
        <v>0</v>
      </c>
      <c r="M54" s="2" t="s">
        <v>211</v>
      </c>
      <c r="N54" s="2" t="s">
        <v>212</v>
      </c>
      <c r="O54" s="78">
        <v>6</v>
      </c>
    </row>
    <row r="55" spans="1:15" x14ac:dyDescent="0.35">
      <c r="A55" s="288" t="s">
        <v>181</v>
      </c>
      <c r="B55" s="288">
        <v>5</v>
      </c>
      <c r="C55" s="2">
        <v>21</v>
      </c>
      <c r="D55" s="2" t="s">
        <v>38</v>
      </c>
      <c r="H55" s="2">
        <v>0</v>
      </c>
      <c r="M55" s="2" t="s">
        <v>211</v>
      </c>
      <c r="N55" s="2" t="s">
        <v>212</v>
      </c>
      <c r="O55" s="78">
        <v>6</v>
      </c>
    </row>
    <row r="56" spans="1:15" x14ac:dyDescent="0.35">
      <c r="A56" s="288" t="s">
        <v>181</v>
      </c>
      <c r="B56" s="288">
        <v>5</v>
      </c>
      <c r="C56" s="2">
        <v>22</v>
      </c>
      <c r="D56" s="2" t="s">
        <v>38</v>
      </c>
      <c r="H56" s="2">
        <v>0</v>
      </c>
      <c r="M56" s="2" t="s">
        <v>211</v>
      </c>
      <c r="N56" s="2" t="s">
        <v>212</v>
      </c>
      <c r="O56" s="78">
        <v>6</v>
      </c>
    </row>
    <row r="57" spans="1:15" x14ac:dyDescent="0.35">
      <c r="A57" s="288" t="s">
        <v>181</v>
      </c>
      <c r="B57" s="288">
        <v>5</v>
      </c>
      <c r="C57" s="2">
        <v>23</v>
      </c>
      <c r="D57" s="2" t="s">
        <v>38</v>
      </c>
      <c r="H57" s="2">
        <v>0</v>
      </c>
      <c r="M57" s="2" t="s">
        <v>211</v>
      </c>
      <c r="N57" s="2" t="s">
        <v>212</v>
      </c>
      <c r="O57" s="78">
        <v>6</v>
      </c>
    </row>
    <row r="58" spans="1:15" x14ac:dyDescent="0.35">
      <c r="A58" s="288" t="s">
        <v>181</v>
      </c>
      <c r="B58" s="288">
        <v>5</v>
      </c>
      <c r="C58" s="2">
        <v>24</v>
      </c>
      <c r="D58" s="2" t="s">
        <v>38</v>
      </c>
      <c r="H58" s="2">
        <v>0</v>
      </c>
      <c r="M58" s="2" t="s">
        <v>211</v>
      </c>
      <c r="N58" s="2" t="s">
        <v>212</v>
      </c>
      <c r="O58" s="78">
        <v>6</v>
      </c>
    </row>
    <row r="59" spans="1:15" x14ac:dyDescent="0.35">
      <c r="A59" s="288" t="s">
        <v>181</v>
      </c>
      <c r="B59" s="288">
        <v>5</v>
      </c>
      <c r="C59" s="2">
        <v>25</v>
      </c>
      <c r="D59" s="2" t="s">
        <v>38</v>
      </c>
      <c r="H59" s="2">
        <v>0</v>
      </c>
      <c r="M59" s="2" t="s">
        <v>211</v>
      </c>
      <c r="N59" s="2" t="s">
        <v>212</v>
      </c>
      <c r="O59" s="78">
        <v>6</v>
      </c>
    </row>
    <row r="60" spans="1:15" x14ac:dyDescent="0.35">
      <c r="A60" s="288" t="s">
        <v>181</v>
      </c>
      <c r="B60" s="288">
        <v>5</v>
      </c>
      <c r="C60" s="2">
        <v>26</v>
      </c>
      <c r="D60" s="2" t="s">
        <v>38</v>
      </c>
      <c r="H60" s="2">
        <v>0</v>
      </c>
      <c r="M60" s="2" t="s">
        <v>211</v>
      </c>
      <c r="N60" s="2" t="s">
        <v>212</v>
      </c>
      <c r="O60" s="78">
        <v>6</v>
      </c>
    </row>
    <row r="61" spans="1:15" x14ac:dyDescent="0.35">
      <c r="A61" s="288" t="s">
        <v>181</v>
      </c>
      <c r="B61" s="288">
        <v>5</v>
      </c>
      <c r="C61" s="2">
        <v>27</v>
      </c>
      <c r="D61" s="2" t="s">
        <v>38</v>
      </c>
      <c r="H61" s="2">
        <v>0</v>
      </c>
      <c r="M61" s="2" t="s">
        <v>211</v>
      </c>
      <c r="N61" s="2" t="s">
        <v>212</v>
      </c>
      <c r="O61" s="78">
        <v>6</v>
      </c>
    </row>
    <row r="62" spans="1:15" x14ac:dyDescent="0.35">
      <c r="A62" s="289" t="s">
        <v>281</v>
      </c>
      <c r="B62" s="288"/>
      <c r="H62" s="2">
        <v>2</v>
      </c>
      <c r="M62" s="2" t="s">
        <v>211</v>
      </c>
      <c r="N62" s="2" t="s">
        <v>212</v>
      </c>
      <c r="O62" s="78">
        <v>6</v>
      </c>
    </row>
    <row r="63" spans="1:15" s="65" customFormat="1" ht="15" customHeight="1" x14ac:dyDescent="0.35">
      <c r="A63" s="290" t="s">
        <v>182</v>
      </c>
      <c r="B63" s="290">
        <v>6</v>
      </c>
      <c r="C63" s="65">
        <v>1</v>
      </c>
      <c r="D63" s="65">
        <v>3</v>
      </c>
      <c r="H63" s="65">
        <v>0</v>
      </c>
      <c r="M63" s="65" t="s">
        <v>211</v>
      </c>
      <c r="N63" s="65" t="s">
        <v>212</v>
      </c>
      <c r="O63" s="65">
        <v>6</v>
      </c>
    </row>
    <row r="64" spans="1:15" s="65" customFormat="1" x14ac:dyDescent="0.35">
      <c r="A64" s="290" t="s">
        <v>182</v>
      </c>
      <c r="B64" s="290">
        <v>6</v>
      </c>
      <c r="C64" s="65">
        <v>2</v>
      </c>
      <c r="D64" s="65">
        <v>4</v>
      </c>
      <c r="H64" s="65">
        <v>0</v>
      </c>
      <c r="M64" s="65" t="s">
        <v>211</v>
      </c>
      <c r="N64" s="65" t="s">
        <v>212</v>
      </c>
      <c r="O64" s="65">
        <v>6</v>
      </c>
    </row>
    <row r="65" spans="1:15" s="65" customFormat="1" x14ac:dyDescent="0.35">
      <c r="A65" s="290" t="s">
        <v>182</v>
      </c>
      <c r="B65" s="290">
        <v>6</v>
      </c>
      <c r="C65" s="65">
        <v>3</v>
      </c>
      <c r="D65" s="65">
        <v>4</v>
      </c>
      <c r="H65" s="65">
        <v>0</v>
      </c>
      <c r="M65" s="65" t="s">
        <v>211</v>
      </c>
      <c r="N65" s="65" t="s">
        <v>212</v>
      </c>
      <c r="O65" s="65">
        <v>6</v>
      </c>
    </row>
    <row r="66" spans="1:15" s="65" customFormat="1" x14ac:dyDescent="0.35">
      <c r="A66" s="290" t="s">
        <v>182</v>
      </c>
      <c r="B66" s="290">
        <v>6</v>
      </c>
      <c r="C66" s="65">
        <v>4</v>
      </c>
      <c r="D66" s="65">
        <v>3</v>
      </c>
      <c r="H66" s="65">
        <v>0</v>
      </c>
      <c r="M66" s="65" t="s">
        <v>211</v>
      </c>
      <c r="N66" s="65" t="s">
        <v>212</v>
      </c>
      <c r="O66" s="65">
        <v>6</v>
      </c>
    </row>
    <row r="67" spans="1:15" s="65" customFormat="1" x14ac:dyDescent="0.35">
      <c r="A67" s="290" t="s">
        <v>182</v>
      </c>
      <c r="B67" s="290">
        <v>6</v>
      </c>
      <c r="C67" s="65">
        <v>5</v>
      </c>
      <c r="D67" s="65">
        <v>3</v>
      </c>
      <c r="H67" s="65">
        <v>0</v>
      </c>
      <c r="M67" s="65" t="s">
        <v>211</v>
      </c>
      <c r="N67" s="65" t="s">
        <v>212</v>
      </c>
      <c r="O67" s="65">
        <v>6</v>
      </c>
    </row>
    <row r="68" spans="1:15" s="65" customFormat="1" x14ac:dyDescent="0.35">
      <c r="A68" s="290" t="s">
        <v>182</v>
      </c>
      <c r="B68" s="290">
        <v>6</v>
      </c>
      <c r="C68" s="65">
        <v>6</v>
      </c>
      <c r="D68" s="65">
        <v>4</v>
      </c>
      <c r="H68" s="65">
        <v>0</v>
      </c>
      <c r="M68" s="65" t="s">
        <v>211</v>
      </c>
      <c r="N68" s="65" t="s">
        <v>212</v>
      </c>
      <c r="O68" s="65">
        <v>6</v>
      </c>
    </row>
    <row r="69" spans="1:15" s="65" customFormat="1" x14ac:dyDescent="0.35">
      <c r="A69" s="290" t="s">
        <v>182</v>
      </c>
      <c r="B69" s="290">
        <v>6</v>
      </c>
      <c r="C69" s="65">
        <v>7</v>
      </c>
      <c r="D69" s="65">
        <v>3</v>
      </c>
      <c r="H69" s="65">
        <v>0</v>
      </c>
      <c r="M69" s="65" t="s">
        <v>211</v>
      </c>
      <c r="N69" s="65" t="s">
        <v>212</v>
      </c>
      <c r="O69" s="65">
        <v>6</v>
      </c>
    </row>
    <row r="70" spans="1:15" s="65" customFormat="1" x14ac:dyDescent="0.35">
      <c r="A70" s="290" t="s">
        <v>182</v>
      </c>
      <c r="B70" s="290">
        <v>6</v>
      </c>
      <c r="C70" s="65">
        <v>8</v>
      </c>
      <c r="D70" s="65">
        <v>3</v>
      </c>
      <c r="H70" s="65">
        <v>0</v>
      </c>
      <c r="M70" s="65" t="s">
        <v>211</v>
      </c>
      <c r="N70" s="65" t="s">
        <v>212</v>
      </c>
      <c r="O70" s="65">
        <v>6</v>
      </c>
    </row>
    <row r="71" spans="1:15" s="65" customFormat="1" x14ac:dyDescent="0.35">
      <c r="A71" s="290" t="s">
        <v>182</v>
      </c>
      <c r="B71" s="290">
        <v>6</v>
      </c>
      <c r="C71" s="65">
        <v>9</v>
      </c>
      <c r="D71" s="65">
        <v>4</v>
      </c>
      <c r="H71" s="65">
        <v>0</v>
      </c>
      <c r="M71" s="65" t="s">
        <v>211</v>
      </c>
      <c r="N71" s="65" t="s">
        <v>212</v>
      </c>
      <c r="O71" s="65">
        <v>6</v>
      </c>
    </row>
    <row r="72" spans="1:15" s="65" customFormat="1" x14ac:dyDescent="0.35">
      <c r="A72" s="290" t="s">
        <v>182</v>
      </c>
      <c r="B72" s="290">
        <v>6</v>
      </c>
      <c r="C72" s="65">
        <v>10</v>
      </c>
      <c r="D72" s="65">
        <v>4</v>
      </c>
      <c r="H72" s="65">
        <v>0</v>
      </c>
      <c r="M72" s="65" t="s">
        <v>211</v>
      </c>
      <c r="N72" s="65" t="s">
        <v>212</v>
      </c>
      <c r="O72" s="65">
        <v>6</v>
      </c>
    </row>
    <row r="73" spans="1:15" s="65" customFormat="1" x14ac:dyDescent="0.35">
      <c r="A73" s="290" t="s">
        <v>182</v>
      </c>
      <c r="B73" s="290">
        <v>6</v>
      </c>
      <c r="C73" s="65">
        <v>11</v>
      </c>
      <c r="D73" s="65">
        <v>3</v>
      </c>
      <c r="H73" s="65">
        <v>0</v>
      </c>
      <c r="M73" s="65" t="s">
        <v>211</v>
      </c>
      <c r="N73" s="65" t="s">
        <v>212</v>
      </c>
      <c r="O73" s="65">
        <v>6</v>
      </c>
    </row>
    <row r="74" spans="1:15" s="65" customFormat="1" x14ac:dyDescent="0.35">
      <c r="A74" s="290" t="s">
        <v>182</v>
      </c>
      <c r="B74" s="290">
        <v>6</v>
      </c>
      <c r="C74" s="65">
        <v>12</v>
      </c>
      <c r="D74" s="65">
        <v>3</v>
      </c>
      <c r="H74" s="65">
        <v>0</v>
      </c>
      <c r="M74" s="65" t="s">
        <v>211</v>
      </c>
      <c r="N74" s="65" t="s">
        <v>212</v>
      </c>
      <c r="O74" s="65">
        <v>6</v>
      </c>
    </row>
    <row r="75" spans="1:15" s="65" customFormat="1" x14ac:dyDescent="0.35">
      <c r="A75" s="290" t="s">
        <v>182</v>
      </c>
      <c r="B75" s="290">
        <v>6</v>
      </c>
      <c r="C75" s="65">
        <v>13</v>
      </c>
      <c r="D75" s="65">
        <v>4</v>
      </c>
      <c r="H75" s="65">
        <v>0</v>
      </c>
      <c r="M75" s="65" t="s">
        <v>211</v>
      </c>
      <c r="N75" s="65" t="s">
        <v>212</v>
      </c>
      <c r="O75" s="65">
        <v>6</v>
      </c>
    </row>
    <row r="76" spans="1:15" s="65" customFormat="1" x14ac:dyDescent="0.35">
      <c r="A76" s="290" t="s">
        <v>182</v>
      </c>
      <c r="B76" s="290">
        <v>6</v>
      </c>
      <c r="C76" s="65">
        <v>14</v>
      </c>
      <c r="D76" s="65">
        <v>4</v>
      </c>
      <c r="H76" s="65">
        <v>0</v>
      </c>
      <c r="M76" s="65" t="s">
        <v>211</v>
      </c>
      <c r="N76" s="65" t="s">
        <v>212</v>
      </c>
      <c r="O76" s="65">
        <v>6</v>
      </c>
    </row>
    <row r="77" spans="1:15" s="65" customFormat="1" x14ac:dyDescent="0.35">
      <c r="A77" s="290" t="s">
        <v>182</v>
      </c>
      <c r="B77" s="290">
        <v>6</v>
      </c>
      <c r="C77" s="65">
        <v>15</v>
      </c>
      <c r="D77" s="65">
        <v>3</v>
      </c>
      <c r="H77" s="65">
        <v>0</v>
      </c>
      <c r="M77" s="65" t="s">
        <v>211</v>
      </c>
      <c r="N77" s="65" t="s">
        <v>212</v>
      </c>
      <c r="O77" s="65">
        <v>6</v>
      </c>
    </row>
    <row r="78" spans="1:15" s="65" customFormat="1" x14ac:dyDescent="0.35">
      <c r="A78" s="290" t="s">
        <v>182</v>
      </c>
      <c r="B78" s="290">
        <v>6</v>
      </c>
      <c r="C78" s="65">
        <v>16</v>
      </c>
      <c r="D78" s="65">
        <v>3</v>
      </c>
      <c r="H78" s="65">
        <v>0</v>
      </c>
      <c r="M78" s="65" t="s">
        <v>211</v>
      </c>
      <c r="N78" s="65" t="s">
        <v>212</v>
      </c>
      <c r="O78" s="65">
        <v>6</v>
      </c>
    </row>
    <row r="79" spans="1:15" s="65" customFormat="1" x14ac:dyDescent="0.35">
      <c r="A79" s="290" t="s">
        <v>182</v>
      </c>
      <c r="B79" s="290">
        <v>6</v>
      </c>
      <c r="C79" s="65">
        <v>17</v>
      </c>
      <c r="D79" s="65">
        <v>3</v>
      </c>
      <c r="H79" s="65">
        <v>0</v>
      </c>
      <c r="M79" s="65" t="s">
        <v>211</v>
      </c>
      <c r="N79" s="65" t="s">
        <v>212</v>
      </c>
      <c r="O79" s="65">
        <v>6</v>
      </c>
    </row>
    <row r="80" spans="1:15" s="65" customFormat="1" x14ac:dyDescent="0.35">
      <c r="A80" s="290" t="s">
        <v>182</v>
      </c>
      <c r="B80" s="290">
        <v>6</v>
      </c>
      <c r="C80" s="65">
        <v>18</v>
      </c>
      <c r="D80" s="65">
        <v>3</v>
      </c>
      <c r="H80" s="65">
        <v>0</v>
      </c>
      <c r="M80" s="65" t="s">
        <v>211</v>
      </c>
      <c r="N80" s="65" t="s">
        <v>212</v>
      </c>
      <c r="O80" s="65">
        <v>6</v>
      </c>
    </row>
    <row r="81" spans="1:15" s="65" customFormat="1" x14ac:dyDescent="0.35">
      <c r="A81" s="290" t="s">
        <v>182</v>
      </c>
      <c r="B81" s="290">
        <v>6</v>
      </c>
      <c r="C81" s="65">
        <v>19</v>
      </c>
      <c r="D81" s="65" t="s">
        <v>38</v>
      </c>
      <c r="H81" s="65">
        <v>0</v>
      </c>
      <c r="M81" s="65" t="s">
        <v>211</v>
      </c>
      <c r="N81" s="65" t="s">
        <v>212</v>
      </c>
      <c r="O81" s="65">
        <v>6</v>
      </c>
    </row>
    <row r="82" spans="1:15" s="65" customFormat="1" x14ac:dyDescent="0.35">
      <c r="A82" s="290" t="s">
        <v>182</v>
      </c>
      <c r="B82" s="290">
        <v>6</v>
      </c>
      <c r="C82" s="65">
        <v>20</v>
      </c>
      <c r="D82" s="65" t="s">
        <v>38</v>
      </c>
      <c r="H82" s="65">
        <v>0</v>
      </c>
      <c r="M82" s="65" t="s">
        <v>211</v>
      </c>
      <c r="N82" s="65" t="s">
        <v>212</v>
      </c>
      <c r="O82" s="65">
        <v>6</v>
      </c>
    </row>
    <row r="83" spans="1:15" s="65" customFormat="1" x14ac:dyDescent="0.35">
      <c r="A83" s="290" t="s">
        <v>182</v>
      </c>
      <c r="B83" s="290">
        <v>6</v>
      </c>
      <c r="C83" s="65">
        <v>21</v>
      </c>
      <c r="D83" s="65" t="s">
        <v>38</v>
      </c>
      <c r="H83" s="65">
        <v>0</v>
      </c>
      <c r="M83" s="65" t="s">
        <v>211</v>
      </c>
      <c r="N83" s="65" t="s">
        <v>212</v>
      </c>
      <c r="O83" s="65">
        <v>6</v>
      </c>
    </row>
    <row r="84" spans="1:15" s="65" customFormat="1" x14ac:dyDescent="0.35">
      <c r="A84" s="290" t="s">
        <v>182</v>
      </c>
      <c r="B84" s="290">
        <v>6</v>
      </c>
      <c r="C84" s="65">
        <v>22</v>
      </c>
      <c r="D84" s="65" t="s">
        <v>38</v>
      </c>
      <c r="H84" s="65">
        <v>0</v>
      </c>
      <c r="M84" s="65" t="s">
        <v>211</v>
      </c>
      <c r="N84" s="65" t="s">
        <v>212</v>
      </c>
      <c r="O84" s="65">
        <v>6</v>
      </c>
    </row>
    <row r="85" spans="1:15" s="65" customFormat="1" x14ac:dyDescent="0.35">
      <c r="A85" s="290" t="s">
        <v>182</v>
      </c>
      <c r="B85" s="290">
        <v>6</v>
      </c>
      <c r="C85" s="65">
        <v>23</v>
      </c>
      <c r="D85" s="65" t="s">
        <v>38</v>
      </c>
      <c r="H85" s="65">
        <v>0</v>
      </c>
      <c r="M85" s="65" t="s">
        <v>211</v>
      </c>
      <c r="N85" s="65" t="s">
        <v>212</v>
      </c>
      <c r="O85" s="65">
        <v>6</v>
      </c>
    </row>
    <row r="86" spans="1:15" s="65" customFormat="1" x14ac:dyDescent="0.35">
      <c r="A86" s="290" t="s">
        <v>182</v>
      </c>
      <c r="B86" s="290">
        <v>6</v>
      </c>
      <c r="C86" s="65">
        <v>24</v>
      </c>
      <c r="D86" s="65" t="s">
        <v>38</v>
      </c>
      <c r="H86" s="65">
        <v>0</v>
      </c>
      <c r="M86" s="65" t="s">
        <v>211</v>
      </c>
      <c r="N86" s="65" t="s">
        <v>212</v>
      </c>
      <c r="O86" s="65">
        <v>6</v>
      </c>
    </row>
    <row r="87" spans="1:15" s="65" customFormat="1" x14ac:dyDescent="0.35">
      <c r="A87" s="290" t="s">
        <v>182</v>
      </c>
      <c r="B87" s="290">
        <v>6</v>
      </c>
      <c r="C87" s="65">
        <v>25</v>
      </c>
      <c r="D87" s="65" t="s">
        <v>38</v>
      </c>
      <c r="H87" s="65">
        <v>0</v>
      </c>
      <c r="M87" s="65" t="s">
        <v>211</v>
      </c>
      <c r="N87" s="65" t="s">
        <v>212</v>
      </c>
      <c r="O87" s="65">
        <v>6</v>
      </c>
    </row>
    <row r="88" spans="1:15" s="65" customFormat="1" x14ac:dyDescent="0.35">
      <c r="A88" s="290" t="s">
        <v>182</v>
      </c>
      <c r="B88" s="290">
        <v>6</v>
      </c>
      <c r="C88" s="65">
        <v>26</v>
      </c>
      <c r="D88" s="65" t="s">
        <v>38</v>
      </c>
      <c r="H88" s="65">
        <v>0</v>
      </c>
      <c r="M88" s="65" t="s">
        <v>211</v>
      </c>
      <c r="N88" s="65" t="s">
        <v>212</v>
      </c>
      <c r="O88" s="65">
        <v>6</v>
      </c>
    </row>
    <row r="89" spans="1:15" s="65" customFormat="1" x14ac:dyDescent="0.35">
      <c r="A89" s="290" t="s">
        <v>182</v>
      </c>
      <c r="B89" s="290">
        <v>6</v>
      </c>
      <c r="C89" s="65">
        <v>27</v>
      </c>
      <c r="D89" s="65" t="s">
        <v>38</v>
      </c>
      <c r="H89" s="65">
        <v>0</v>
      </c>
      <c r="M89" s="65" t="s">
        <v>211</v>
      </c>
      <c r="N89" s="65" t="s">
        <v>212</v>
      </c>
      <c r="O89" s="65">
        <v>6</v>
      </c>
    </row>
    <row r="90" spans="1:15" ht="15" customHeight="1" x14ac:dyDescent="0.35">
      <c r="A90" s="288" t="s">
        <v>183</v>
      </c>
      <c r="B90" s="288">
        <v>7</v>
      </c>
      <c r="C90" s="2">
        <v>1</v>
      </c>
      <c r="D90" s="2">
        <v>3</v>
      </c>
      <c r="H90" s="2">
        <v>0</v>
      </c>
      <c r="M90" s="2" t="s">
        <v>211</v>
      </c>
      <c r="N90" s="2" t="s">
        <v>212</v>
      </c>
      <c r="O90" s="78">
        <v>6</v>
      </c>
    </row>
    <row r="91" spans="1:15" x14ac:dyDescent="0.35">
      <c r="A91" s="288" t="s">
        <v>183</v>
      </c>
      <c r="B91" s="288">
        <v>7</v>
      </c>
      <c r="C91" s="2">
        <v>2</v>
      </c>
      <c r="D91" s="2">
        <v>4</v>
      </c>
      <c r="H91" s="2">
        <v>0</v>
      </c>
      <c r="M91" s="2" t="s">
        <v>211</v>
      </c>
      <c r="N91" s="2" t="s">
        <v>212</v>
      </c>
      <c r="O91" s="78">
        <v>6</v>
      </c>
    </row>
    <row r="92" spans="1:15" x14ac:dyDescent="0.35">
      <c r="A92" s="288" t="s">
        <v>183</v>
      </c>
      <c r="B92" s="288">
        <v>7</v>
      </c>
      <c r="C92" s="2">
        <v>3</v>
      </c>
      <c r="D92" s="2">
        <v>4</v>
      </c>
      <c r="H92" s="2">
        <v>0</v>
      </c>
      <c r="M92" s="2" t="s">
        <v>211</v>
      </c>
      <c r="N92" s="2" t="s">
        <v>212</v>
      </c>
      <c r="O92" s="78">
        <v>6</v>
      </c>
    </row>
    <row r="93" spans="1:15" x14ac:dyDescent="0.35">
      <c r="A93" s="288" t="s">
        <v>183</v>
      </c>
      <c r="B93" s="288">
        <v>7</v>
      </c>
      <c r="C93" s="2">
        <v>4</v>
      </c>
      <c r="D93" s="2">
        <v>3</v>
      </c>
      <c r="H93" s="2">
        <v>0</v>
      </c>
      <c r="M93" s="2" t="s">
        <v>211</v>
      </c>
      <c r="N93" s="2" t="s">
        <v>212</v>
      </c>
      <c r="O93" s="78">
        <v>6</v>
      </c>
    </row>
    <row r="94" spans="1:15" x14ac:dyDescent="0.35">
      <c r="A94" s="288" t="s">
        <v>183</v>
      </c>
      <c r="B94" s="288">
        <v>7</v>
      </c>
      <c r="C94" s="2">
        <v>5</v>
      </c>
      <c r="D94" s="2">
        <v>3</v>
      </c>
      <c r="H94" s="2">
        <v>0</v>
      </c>
      <c r="M94" s="2" t="s">
        <v>211</v>
      </c>
      <c r="N94" s="2" t="s">
        <v>212</v>
      </c>
      <c r="O94" s="78">
        <v>6</v>
      </c>
    </row>
    <row r="95" spans="1:15" x14ac:dyDescent="0.35">
      <c r="A95" s="288" t="s">
        <v>183</v>
      </c>
      <c r="B95" s="288">
        <v>7</v>
      </c>
      <c r="C95" s="2">
        <v>6</v>
      </c>
      <c r="D95" s="2">
        <v>4</v>
      </c>
      <c r="H95" s="2">
        <v>0</v>
      </c>
      <c r="M95" s="2" t="s">
        <v>211</v>
      </c>
      <c r="N95" s="2" t="s">
        <v>212</v>
      </c>
      <c r="O95" s="78">
        <v>6</v>
      </c>
    </row>
    <row r="96" spans="1:15" x14ac:dyDescent="0.35">
      <c r="A96" s="288" t="s">
        <v>183</v>
      </c>
      <c r="B96" s="288">
        <v>7</v>
      </c>
      <c r="C96" s="2">
        <v>7</v>
      </c>
      <c r="D96" s="2">
        <v>3</v>
      </c>
      <c r="H96" s="2">
        <v>0</v>
      </c>
      <c r="M96" s="2" t="s">
        <v>211</v>
      </c>
      <c r="N96" s="2" t="s">
        <v>212</v>
      </c>
      <c r="O96" s="78">
        <v>6</v>
      </c>
    </row>
    <row r="97" spans="1:16" x14ac:dyDescent="0.35">
      <c r="A97" s="288" t="s">
        <v>183</v>
      </c>
      <c r="B97" s="288">
        <v>7</v>
      </c>
      <c r="C97" s="2">
        <v>8</v>
      </c>
      <c r="D97" s="2">
        <v>3</v>
      </c>
      <c r="H97" s="2">
        <v>0</v>
      </c>
      <c r="M97" s="2" t="s">
        <v>211</v>
      </c>
      <c r="N97" s="2" t="s">
        <v>212</v>
      </c>
      <c r="O97" s="78">
        <v>6</v>
      </c>
    </row>
    <row r="98" spans="1:16" x14ac:dyDescent="0.35">
      <c r="A98" s="288" t="s">
        <v>183</v>
      </c>
      <c r="B98" s="288">
        <v>7</v>
      </c>
      <c r="C98" s="2">
        <v>9</v>
      </c>
      <c r="D98" s="2">
        <v>4</v>
      </c>
      <c r="H98" s="2">
        <v>0</v>
      </c>
      <c r="M98" s="2" t="s">
        <v>211</v>
      </c>
      <c r="N98" s="2" t="s">
        <v>212</v>
      </c>
      <c r="O98" s="78">
        <v>6</v>
      </c>
    </row>
    <row r="99" spans="1:16" x14ac:dyDescent="0.35">
      <c r="A99" s="288" t="s">
        <v>183</v>
      </c>
      <c r="B99" s="288">
        <v>7</v>
      </c>
      <c r="C99" s="2">
        <v>10</v>
      </c>
      <c r="D99" s="2">
        <v>4</v>
      </c>
      <c r="H99" s="2">
        <v>1</v>
      </c>
      <c r="I99" s="2">
        <v>2</v>
      </c>
      <c r="J99" s="2">
        <v>10</v>
      </c>
      <c r="L99" s="2" t="s">
        <v>427</v>
      </c>
      <c r="M99" s="2" t="s">
        <v>211</v>
      </c>
      <c r="N99" s="2" t="s">
        <v>212</v>
      </c>
      <c r="O99" s="78">
        <v>7</v>
      </c>
      <c r="P99" s="2" t="s">
        <v>426</v>
      </c>
    </row>
    <row r="100" spans="1:16" x14ac:dyDescent="0.35">
      <c r="A100" s="288" t="s">
        <v>183</v>
      </c>
      <c r="B100" s="288">
        <v>7</v>
      </c>
      <c r="C100" s="2">
        <v>11</v>
      </c>
      <c r="D100" s="2">
        <v>3</v>
      </c>
      <c r="H100" s="2">
        <v>0</v>
      </c>
      <c r="M100" s="2" t="s">
        <v>211</v>
      </c>
      <c r="N100" s="2" t="s">
        <v>212</v>
      </c>
      <c r="O100" s="78">
        <v>7</v>
      </c>
    </row>
    <row r="101" spans="1:16" x14ac:dyDescent="0.35">
      <c r="A101" s="288" t="s">
        <v>183</v>
      </c>
      <c r="B101" s="288">
        <v>7</v>
      </c>
      <c r="C101" s="2">
        <v>12</v>
      </c>
      <c r="D101" s="2">
        <v>3</v>
      </c>
      <c r="H101" s="2">
        <v>0</v>
      </c>
      <c r="M101" s="2" t="s">
        <v>211</v>
      </c>
      <c r="N101" s="2" t="s">
        <v>212</v>
      </c>
      <c r="O101" s="78">
        <v>7</v>
      </c>
    </row>
    <row r="102" spans="1:16" x14ac:dyDescent="0.35">
      <c r="A102" s="288" t="s">
        <v>183</v>
      </c>
      <c r="B102" s="288">
        <v>7</v>
      </c>
      <c r="C102" s="2">
        <v>13</v>
      </c>
      <c r="D102" s="2">
        <v>4</v>
      </c>
      <c r="H102" s="2">
        <v>0</v>
      </c>
      <c r="M102" s="2" t="s">
        <v>211</v>
      </c>
      <c r="N102" s="2" t="s">
        <v>212</v>
      </c>
      <c r="O102" s="78">
        <v>7</v>
      </c>
    </row>
    <row r="103" spans="1:16" x14ac:dyDescent="0.35">
      <c r="A103" s="288" t="s">
        <v>183</v>
      </c>
      <c r="B103" s="288">
        <v>7</v>
      </c>
      <c r="C103" s="2">
        <v>14</v>
      </c>
      <c r="D103" s="2">
        <v>4</v>
      </c>
      <c r="H103" s="2">
        <v>0</v>
      </c>
      <c r="M103" s="2" t="s">
        <v>211</v>
      </c>
      <c r="N103" s="2" t="s">
        <v>212</v>
      </c>
      <c r="O103" s="78">
        <v>7</v>
      </c>
    </row>
    <row r="104" spans="1:16" x14ac:dyDescent="0.35">
      <c r="A104" s="288" t="s">
        <v>183</v>
      </c>
      <c r="B104" s="288">
        <v>7</v>
      </c>
      <c r="C104" s="2">
        <v>15</v>
      </c>
      <c r="D104" s="2">
        <v>3</v>
      </c>
      <c r="H104" s="2">
        <v>0</v>
      </c>
      <c r="M104" s="2" t="s">
        <v>211</v>
      </c>
      <c r="N104" s="2" t="s">
        <v>212</v>
      </c>
      <c r="O104" s="78">
        <v>7</v>
      </c>
    </row>
    <row r="105" spans="1:16" x14ac:dyDescent="0.35">
      <c r="A105" s="288" t="s">
        <v>183</v>
      </c>
      <c r="B105" s="288">
        <v>7</v>
      </c>
      <c r="C105" s="2">
        <v>16</v>
      </c>
      <c r="D105" s="2">
        <v>3</v>
      </c>
      <c r="H105" s="2">
        <v>0</v>
      </c>
      <c r="M105" s="2" t="s">
        <v>211</v>
      </c>
      <c r="N105" s="2" t="s">
        <v>212</v>
      </c>
      <c r="O105" s="78">
        <v>7</v>
      </c>
    </row>
    <row r="106" spans="1:16" x14ac:dyDescent="0.35">
      <c r="A106" s="288" t="s">
        <v>183</v>
      </c>
      <c r="B106" s="288">
        <v>7</v>
      </c>
      <c r="C106" s="2">
        <v>17</v>
      </c>
      <c r="D106" s="2">
        <v>3</v>
      </c>
      <c r="H106" s="2">
        <v>0</v>
      </c>
      <c r="M106" s="2" t="s">
        <v>211</v>
      </c>
      <c r="N106" s="2" t="s">
        <v>212</v>
      </c>
      <c r="O106" s="78">
        <v>7</v>
      </c>
    </row>
    <row r="107" spans="1:16" x14ac:dyDescent="0.35">
      <c r="A107" s="288" t="s">
        <v>183</v>
      </c>
      <c r="B107" s="288">
        <v>7</v>
      </c>
      <c r="C107" s="2">
        <v>18</v>
      </c>
      <c r="D107" s="2">
        <v>3</v>
      </c>
      <c r="H107" s="2">
        <v>0</v>
      </c>
      <c r="M107" s="2" t="s">
        <v>211</v>
      </c>
      <c r="N107" s="2" t="s">
        <v>212</v>
      </c>
      <c r="O107" s="78">
        <v>7</v>
      </c>
    </row>
    <row r="108" spans="1:16" x14ac:dyDescent="0.35">
      <c r="A108" s="288" t="s">
        <v>183</v>
      </c>
      <c r="B108" s="288">
        <v>7</v>
      </c>
      <c r="C108" s="2">
        <v>19</v>
      </c>
      <c r="D108" s="2" t="s">
        <v>38</v>
      </c>
      <c r="H108" s="2">
        <v>0</v>
      </c>
      <c r="M108" s="2" t="s">
        <v>211</v>
      </c>
      <c r="N108" s="2" t="s">
        <v>212</v>
      </c>
      <c r="O108" s="78">
        <v>7</v>
      </c>
    </row>
    <row r="109" spans="1:16" x14ac:dyDescent="0.35">
      <c r="A109" s="288" t="s">
        <v>183</v>
      </c>
      <c r="B109" s="288">
        <v>7</v>
      </c>
      <c r="C109" s="2">
        <v>20</v>
      </c>
      <c r="D109" s="2" t="s">
        <v>38</v>
      </c>
      <c r="H109" s="2">
        <v>0</v>
      </c>
      <c r="M109" s="2" t="s">
        <v>211</v>
      </c>
      <c r="N109" s="2" t="s">
        <v>212</v>
      </c>
      <c r="O109" s="78">
        <v>7</v>
      </c>
    </row>
    <row r="110" spans="1:16" x14ac:dyDescent="0.35">
      <c r="A110" s="288" t="s">
        <v>183</v>
      </c>
      <c r="B110" s="288">
        <v>7</v>
      </c>
      <c r="C110" s="2">
        <v>21</v>
      </c>
      <c r="D110" s="2" t="s">
        <v>38</v>
      </c>
      <c r="H110" s="2">
        <v>0</v>
      </c>
      <c r="M110" s="2" t="s">
        <v>211</v>
      </c>
      <c r="N110" s="2" t="s">
        <v>212</v>
      </c>
      <c r="O110" s="78">
        <v>7</v>
      </c>
    </row>
    <row r="111" spans="1:16" x14ac:dyDescent="0.35">
      <c r="A111" s="288" t="s">
        <v>183</v>
      </c>
      <c r="B111" s="288">
        <v>7</v>
      </c>
      <c r="C111" s="2">
        <v>22</v>
      </c>
      <c r="D111" s="2" t="s">
        <v>38</v>
      </c>
      <c r="H111" s="2">
        <v>0</v>
      </c>
      <c r="M111" s="2" t="s">
        <v>211</v>
      </c>
      <c r="N111" s="2" t="s">
        <v>212</v>
      </c>
      <c r="O111" s="78">
        <v>7</v>
      </c>
    </row>
    <row r="112" spans="1:16" x14ac:dyDescent="0.35">
      <c r="A112" s="288" t="s">
        <v>183</v>
      </c>
      <c r="B112" s="288">
        <v>7</v>
      </c>
      <c r="C112" s="2">
        <v>23</v>
      </c>
      <c r="D112" s="2" t="s">
        <v>38</v>
      </c>
      <c r="H112" s="2">
        <v>0</v>
      </c>
      <c r="M112" s="2" t="s">
        <v>211</v>
      </c>
      <c r="N112" s="2" t="s">
        <v>212</v>
      </c>
      <c r="O112" s="78">
        <v>7</v>
      </c>
    </row>
    <row r="113" spans="1:15" x14ac:dyDescent="0.35">
      <c r="A113" s="288" t="s">
        <v>183</v>
      </c>
      <c r="B113" s="288">
        <v>7</v>
      </c>
      <c r="C113" s="2">
        <v>24</v>
      </c>
      <c r="D113" s="2" t="s">
        <v>38</v>
      </c>
      <c r="H113" s="2">
        <v>0</v>
      </c>
      <c r="M113" s="2" t="s">
        <v>211</v>
      </c>
      <c r="N113" s="2" t="s">
        <v>212</v>
      </c>
      <c r="O113" s="78">
        <v>7</v>
      </c>
    </row>
    <row r="114" spans="1:15" x14ac:dyDescent="0.35">
      <c r="A114" s="288" t="s">
        <v>183</v>
      </c>
      <c r="B114" s="288">
        <v>7</v>
      </c>
      <c r="C114" s="2">
        <v>25</v>
      </c>
      <c r="D114" s="2" t="s">
        <v>38</v>
      </c>
      <c r="H114" s="2">
        <v>0</v>
      </c>
      <c r="M114" s="2" t="s">
        <v>211</v>
      </c>
      <c r="N114" s="2" t="s">
        <v>212</v>
      </c>
      <c r="O114" s="78">
        <v>7</v>
      </c>
    </row>
    <row r="115" spans="1:15" x14ac:dyDescent="0.35">
      <c r="A115" s="288" t="s">
        <v>183</v>
      </c>
      <c r="B115" s="288">
        <v>7</v>
      </c>
      <c r="C115" s="2">
        <v>26</v>
      </c>
      <c r="D115" s="2" t="s">
        <v>38</v>
      </c>
      <c r="H115" s="2">
        <v>0</v>
      </c>
      <c r="M115" s="2" t="s">
        <v>211</v>
      </c>
      <c r="N115" s="2" t="s">
        <v>212</v>
      </c>
      <c r="O115" s="78">
        <v>7</v>
      </c>
    </row>
    <row r="116" spans="1:15" x14ac:dyDescent="0.35">
      <c r="A116" s="288" t="s">
        <v>183</v>
      </c>
      <c r="B116" s="288">
        <v>7</v>
      </c>
      <c r="C116" s="2">
        <v>27</v>
      </c>
      <c r="D116" s="2" t="s">
        <v>38</v>
      </c>
      <c r="H116" s="2">
        <v>0</v>
      </c>
      <c r="M116" s="2" t="s">
        <v>211</v>
      </c>
      <c r="N116" s="2" t="s">
        <v>212</v>
      </c>
      <c r="O116" s="78">
        <v>7</v>
      </c>
    </row>
    <row r="117" spans="1:15" x14ac:dyDescent="0.35">
      <c r="A117" s="289" t="s">
        <v>282</v>
      </c>
      <c r="B117" s="288"/>
      <c r="H117" s="2">
        <v>1</v>
      </c>
      <c r="M117" s="2" t="s">
        <v>211</v>
      </c>
      <c r="N117" s="2" t="s">
        <v>212</v>
      </c>
      <c r="O117" s="78">
        <v>7</v>
      </c>
    </row>
    <row r="118" spans="1:15" s="65" customFormat="1" ht="15" customHeight="1" x14ac:dyDescent="0.35">
      <c r="A118" s="290" t="s">
        <v>43</v>
      </c>
      <c r="B118" s="290">
        <v>8</v>
      </c>
      <c r="C118" s="65">
        <v>1</v>
      </c>
      <c r="D118" s="65">
        <v>3</v>
      </c>
      <c r="H118" s="65">
        <v>4</v>
      </c>
      <c r="M118" s="65" t="s">
        <v>211</v>
      </c>
      <c r="N118" s="65" t="s">
        <v>212</v>
      </c>
      <c r="O118" s="65">
        <v>7</v>
      </c>
    </row>
    <row r="119" spans="1:15" s="65" customFormat="1" x14ac:dyDescent="0.35">
      <c r="A119" s="290" t="s">
        <v>43</v>
      </c>
      <c r="B119" s="290">
        <v>8</v>
      </c>
      <c r="C119" s="65">
        <v>2</v>
      </c>
      <c r="D119" s="65">
        <v>4</v>
      </c>
      <c r="H119" s="65">
        <v>24</v>
      </c>
      <c r="M119" s="65" t="s">
        <v>211</v>
      </c>
      <c r="N119" s="65" t="s">
        <v>212</v>
      </c>
      <c r="O119" s="65">
        <v>7</v>
      </c>
    </row>
    <row r="120" spans="1:15" s="65" customFormat="1" x14ac:dyDescent="0.35">
      <c r="A120" s="290" t="s">
        <v>43</v>
      </c>
      <c r="B120" s="290">
        <v>8</v>
      </c>
      <c r="C120" s="65">
        <v>3</v>
      </c>
      <c r="D120" s="65">
        <v>4</v>
      </c>
      <c r="H120" s="65">
        <v>8</v>
      </c>
      <c r="M120" s="65" t="s">
        <v>211</v>
      </c>
      <c r="N120" s="65" t="s">
        <v>212</v>
      </c>
      <c r="O120" s="65">
        <v>7</v>
      </c>
    </row>
    <row r="121" spans="1:15" s="65" customFormat="1" x14ac:dyDescent="0.35">
      <c r="A121" s="290" t="s">
        <v>43</v>
      </c>
      <c r="B121" s="290">
        <v>8</v>
      </c>
      <c r="C121" s="65">
        <v>4</v>
      </c>
      <c r="D121" s="65">
        <v>3</v>
      </c>
      <c r="H121" s="65">
        <v>10</v>
      </c>
      <c r="M121" s="65" t="s">
        <v>211</v>
      </c>
      <c r="N121" s="65" t="s">
        <v>212</v>
      </c>
      <c r="O121" s="65">
        <v>7</v>
      </c>
    </row>
    <row r="122" spans="1:15" s="65" customFormat="1" x14ac:dyDescent="0.35">
      <c r="A122" s="290" t="s">
        <v>43</v>
      </c>
      <c r="B122" s="290">
        <v>8</v>
      </c>
      <c r="C122" s="65">
        <v>5</v>
      </c>
      <c r="D122" s="65">
        <v>3</v>
      </c>
      <c r="H122" s="65">
        <v>38</v>
      </c>
      <c r="M122" s="65" t="s">
        <v>211</v>
      </c>
      <c r="N122" s="65" t="s">
        <v>212</v>
      </c>
      <c r="O122" s="65">
        <v>7</v>
      </c>
    </row>
    <row r="123" spans="1:15" s="65" customFormat="1" x14ac:dyDescent="0.35">
      <c r="A123" s="290" t="s">
        <v>43</v>
      </c>
      <c r="B123" s="290">
        <v>8</v>
      </c>
      <c r="C123" s="65">
        <v>6</v>
      </c>
      <c r="D123" s="65">
        <v>4</v>
      </c>
      <c r="H123" s="65">
        <v>19</v>
      </c>
      <c r="M123" s="65" t="s">
        <v>211</v>
      </c>
      <c r="N123" s="65" t="s">
        <v>212</v>
      </c>
      <c r="O123" s="65">
        <v>7</v>
      </c>
    </row>
    <row r="124" spans="1:15" s="65" customFormat="1" x14ac:dyDescent="0.35">
      <c r="A124" s="290" t="s">
        <v>43</v>
      </c>
      <c r="B124" s="290">
        <v>8</v>
      </c>
      <c r="C124" s="65">
        <v>7</v>
      </c>
      <c r="D124" s="65">
        <v>3</v>
      </c>
      <c r="H124" s="65">
        <v>42</v>
      </c>
      <c r="M124" s="65" t="s">
        <v>211</v>
      </c>
      <c r="N124" s="65" t="s">
        <v>212</v>
      </c>
      <c r="O124" s="65">
        <v>7</v>
      </c>
    </row>
    <row r="125" spans="1:15" s="65" customFormat="1" x14ac:dyDescent="0.35">
      <c r="A125" s="290" t="s">
        <v>43</v>
      </c>
      <c r="B125" s="290">
        <v>8</v>
      </c>
      <c r="C125" s="65">
        <v>8</v>
      </c>
      <c r="D125" s="65">
        <v>3</v>
      </c>
      <c r="H125" s="65">
        <v>62</v>
      </c>
      <c r="M125" s="65" t="s">
        <v>211</v>
      </c>
      <c r="N125" s="65" t="s">
        <v>212</v>
      </c>
      <c r="O125" s="65">
        <v>7</v>
      </c>
    </row>
    <row r="126" spans="1:15" s="65" customFormat="1" x14ac:dyDescent="0.35">
      <c r="A126" s="290" t="s">
        <v>43</v>
      </c>
      <c r="B126" s="290">
        <v>8</v>
      </c>
      <c r="C126" s="65">
        <v>9</v>
      </c>
      <c r="D126" s="65">
        <v>4</v>
      </c>
      <c r="H126" s="65">
        <v>5</v>
      </c>
      <c r="M126" s="65" t="s">
        <v>211</v>
      </c>
      <c r="N126" s="65" t="s">
        <v>212</v>
      </c>
      <c r="O126" s="65">
        <v>7</v>
      </c>
    </row>
    <row r="127" spans="1:15" s="65" customFormat="1" x14ac:dyDescent="0.35">
      <c r="A127" s="290" t="s">
        <v>43</v>
      </c>
      <c r="B127" s="290">
        <v>8</v>
      </c>
      <c r="C127" s="65">
        <v>10</v>
      </c>
      <c r="D127" s="65">
        <v>4</v>
      </c>
      <c r="H127" s="65">
        <v>12</v>
      </c>
      <c r="M127" s="65" t="s">
        <v>211</v>
      </c>
      <c r="N127" s="65" t="s">
        <v>212</v>
      </c>
      <c r="O127" s="65">
        <v>7</v>
      </c>
    </row>
    <row r="128" spans="1:15" s="65" customFormat="1" x14ac:dyDescent="0.35">
      <c r="A128" s="290" t="s">
        <v>43</v>
      </c>
      <c r="B128" s="290">
        <v>8</v>
      </c>
      <c r="C128" s="65">
        <v>11</v>
      </c>
      <c r="D128" s="65">
        <v>3</v>
      </c>
      <c r="H128" s="65">
        <v>38</v>
      </c>
      <c r="M128" s="65" t="s">
        <v>211</v>
      </c>
      <c r="N128" s="65" t="s">
        <v>212</v>
      </c>
      <c r="O128" s="65">
        <v>7</v>
      </c>
    </row>
    <row r="129" spans="1:15" s="65" customFormat="1" x14ac:dyDescent="0.35">
      <c r="A129" s="290" t="s">
        <v>43</v>
      </c>
      <c r="B129" s="290">
        <v>8</v>
      </c>
      <c r="C129" s="65">
        <v>12</v>
      </c>
      <c r="D129" s="65">
        <v>3</v>
      </c>
      <c r="H129" s="65">
        <v>16</v>
      </c>
      <c r="M129" s="65" t="s">
        <v>211</v>
      </c>
      <c r="N129" s="65" t="s">
        <v>212</v>
      </c>
      <c r="O129" s="65">
        <v>7</v>
      </c>
    </row>
    <row r="130" spans="1:15" s="65" customFormat="1" x14ac:dyDescent="0.35">
      <c r="A130" s="290" t="s">
        <v>43</v>
      </c>
      <c r="B130" s="290">
        <v>8</v>
      </c>
      <c r="C130" s="65">
        <v>13</v>
      </c>
      <c r="D130" s="65">
        <v>4</v>
      </c>
      <c r="H130" s="65">
        <v>30</v>
      </c>
      <c r="M130" s="65" t="s">
        <v>211</v>
      </c>
      <c r="N130" s="65" t="s">
        <v>212</v>
      </c>
      <c r="O130" s="65">
        <v>7</v>
      </c>
    </row>
    <row r="131" spans="1:15" s="65" customFormat="1" x14ac:dyDescent="0.35">
      <c r="A131" s="290" t="s">
        <v>43</v>
      </c>
      <c r="B131" s="290">
        <v>8</v>
      </c>
      <c r="C131" s="65">
        <v>14</v>
      </c>
      <c r="D131" s="65">
        <v>4</v>
      </c>
      <c r="H131" s="65">
        <v>26</v>
      </c>
      <c r="M131" s="65" t="s">
        <v>211</v>
      </c>
      <c r="N131" s="65" t="s">
        <v>212</v>
      </c>
      <c r="O131" s="65">
        <v>7</v>
      </c>
    </row>
    <row r="132" spans="1:15" s="65" customFormat="1" x14ac:dyDescent="0.35">
      <c r="A132" s="290" t="s">
        <v>43</v>
      </c>
      <c r="B132" s="290">
        <v>8</v>
      </c>
      <c r="C132" s="65">
        <v>15</v>
      </c>
      <c r="D132" s="65">
        <v>3</v>
      </c>
      <c r="H132" s="65">
        <v>20</v>
      </c>
      <c r="M132" s="65" t="s">
        <v>211</v>
      </c>
      <c r="N132" s="65" t="s">
        <v>212</v>
      </c>
      <c r="O132" s="65">
        <v>7</v>
      </c>
    </row>
    <row r="133" spans="1:15" s="65" customFormat="1" x14ac:dyDescent="0.35">
      <c r="A133" s="290" t="s">
        <v>43</v>
      </c>
      <c r="B133" s="290">
        <v>8</v>
      </c>
      <c r="C133" s="65">
        <v>16</v>
      </c>
      <c r="D133" s="65">
        <v>3</v>
      </c>
      <c r="H133" s="65">
        <v>78</v>
      </c>
      <c r="M133" s="65" t="s">
        <v>211</v>
      </c>
      <c r="N133" s="65" t="s">
        <v>212</v>
      </c>
      <c r="O133" s="65">
        <v>7</v>
      </c>
    </row>
    <row r="134" spans="1:15" s="65" customFormat="1" x14ac:dyDescent="0.35">
      <c r="A134" s="290" t="s">
        <v>43</v>
      </c>
      <c r="B134" s="290">
        <v>8</v>
      </c>
      <c r="C134" s="65">
        <v>17</v>
      </c>
      <c r="D134" s="65">
        <v>3</v>
      </c>
      <c r="H134" s="65">
        <v>68</v>
      </c>
      <c r="M134" s="65" t="s">
        <v>211</v>
      </c>
      <c r="N134" s="65" t="s">
        <v>212</v>
      </c>
      <c r="O134" s="65">
        <v>7</v>
      </c>
    </row>
    <row r="135" spans="1:15" s="65" customFormat="1" x14ac:dyDescent="0.35">
      <c r="A135" s="290" t="s">
        <v>43</v>
      </c>
      <c r="B135" s="290">
        <v>8</v>
      </c>
      <c r="C135" s="65">
        <v>18</v>
      </c>
      <c r="D135" s="65">
        <v>3</v>
      </c>
      <c r="H135" s="65">
        <v>16</v>
      </c>
      <c r="M135" s="65" t="s">
        <v>211</v>
      </c>
      <c r="N135" s="65" t="s">
        <v>212</v>
      </c>
      <c r="O135" s="65">
        <v>7</v>
      </c>
    </row>
    <row r="136" spans="1:15" s="65" customFormat="1" x14ac:dyDescent="0.35">
      <c r="A136" s="290" t="s">
        <v>43</v>
      </c>
      <c r="B136" s="290">
        <v>8</v>
      </c>
      <c r="C136" s="65">
        <v>19</v>
      </c>
      <c r="D136" s="65" t="s">
        <v>38</v>
      </c>
      <c r="H136" s="65">
        <v>0</v>
      </c>
      <c r="M136" s="65" t="s">
        <v>211</v>
      </c>
      <c r="N136" s="65" t="s">
        <v>212</v>
      </c>
      <c r="O136" s="65">
        <v>7</v>
      </c>
    </row>
    <row r="137" spans="1:15" s="65" customFormat="1" x14ac:dyDescent="0.35">
      <c r="A137" s="290" t="s">
        <v>43</v>
      </c>
      <c r="B137" s="290">
        <v>8</v>
      </c>
      <c r="C137" s="65">
        <v>20</v>
      </c>
      <c r="D137" s="65" t="s">
        <v>38</v>
      </c>
      <c r="H137" s="65">
        <v>0</v>
      </c>
      <c r="M137" s="65" t="s">
        <v>211</v>
      </c>
      <c r="N137" s="65" t="s">
        <v>212</v>
      </c>
      <c r="O137" s="65">
        <v>7</v>
      </c>
    </row>
    <row r="138" spans="1:15" s="65" customFormat="1" x14ac:dyDescent="0.35">
      <c r="A138" s="290" t="s">
        <v>43</v>
      </c>
      <c r="B138" s="290">
        <v>8</v>
      </c>
      <c r="C138" s="65">
        <v>21</v>
      </c>
      <c r="D138" s="65" t="s">
        <v>38</v>
      </c>
      <c r="H138" s="65">
        <v>0</v>
      </c>
      <c r="M138" s="65" t="s">
        <v>211</v>
      </c>
      <c r="N138" s="65" t="s">
        <v>212</v>
      </c>
      <c r="O138" s="65">
        <v>7</v>
      </c>
    </row>
    <row r="139" spans="1:15" s="65" customFormat="1" x14ac:dyDescent="0.35">
      <c r="A139" s="290" t="s">
        <v>43</v>
      </c>
      <c r="B139" s="290">
        <v>8</v>
      </c>
      <c r="C139" s="65">
        <v>22</v>
      </c>
      <c r="D139" s="65" t="s">
        <v>38</v>
      </c>
      <c r="H139" s="65">
        <v>0</v>
      </c>
      <c r="M139" s="65" t="s">
        <v>211</v>
      </c>
      <c r="N139" s="65" t="s">
        <v>212</v>
      </c>
      <c r="O139" s="65">
        <v>7</v>
      </c>
    </row>
    <row r="140" spans="1:15" s="65" customFormat="1" x14ac:dyDescent="0.35">
      <c r="A140" s="290" t="s">
        <v>43</v>
      </c>
      <c r="B140" s="290">
        <v>8</v>
      </c>
      <c r="C140" s="65">
        <v>23</v>
      </c>
      <c r="D140" s="65" t="s">
        <v>38</v>
      </c>
      <c r="H140" s="65">
        <v>0</v>
      </c>
      <c r="M140" s="65" t="s">
        <v>211</v>
      </c>
      <c r="N140" s="65" t="s">
        <v>212</v>
      </c>
      <c r="O140" s="65">
        <v>7</v>
      </c>
    </row>
    <row r="141" spans="1:15" s="65" customFormat="1" x14ac:dyDescent="0.35">
      <c r="A141" s="290" t="s">
        <v>43</v>
      </c>
      <c r="B141" s="290">
        <v>8</v>
      </c>
      <c r="C141" s="65">
        <v>24</v>
      </c>
      <c r="D141" s="65" t="s">
        <v>38</v>
      </c>
      <c r="H141" s="65">
        <v>0</v>
      </c>
      <c r="M141" s="65" t="s">
        <v>211</v>
      </c>
      <c r="N141" s="65" t="s">
        <v>212</v>
      </c>
      <c r="O141" s="65">
        <v>7</v>
      </c>
    </row>
    <row r="142" spans="1:15" s="65" customFormat="1" x14ac:dyDescent="0.35">
      <c r="A142" s="290" t="s">
        <v>43</v>
      </c>
      <c r="B142" s="290">
        <v>8</v>
      </c>
      <c r="C142" s="65">
        <v>25</v>
      </c>
      <c r="D142" s="65" t="s">
        <v>38</v>
      </c>
      <c r="H142" s="65">
        <v>0</v>
      </c>
      <c r="M142" s="65" t="s">
        <v>211</v>
      </c>
      <c r="N142" s="65" t="s">
        <v>212</v>
      </c>
      <c r="O142" s="65">
        <v>7</v>
      </c>
    </row>
    <row r="143" spans="1:15" s="65" customFormat="1" x14ac:dyDescent="0.35">
      <c r="A143" s="290" t="s">
        <v>43</v>
      </c>
      <c r="B143" s="290">
        <v>8</v>
      </c>
      <c r="C143" s="65">
        <v>26</v>
      </c>
      <c r="D143" s="65" t="s">
        <v>38</v>
      </c>
      <c r="H143" s="65">
        <v>0</v>
      </c>
      <c r="M143" s="65" t="s">
        <v>211</v>
      </c>
      <c r="N143" s="65" t="s">
        <v>212</v>
      </c>
      <c r="O143" s="65">
        <v>7</v>
      </c>
    </row>
    <row r="144" spans="1:15" s="65" customFormat="1" x14ac:dyDescent="0.35">
      <c r="A144" s="290" t="s">
        <v>43</v>
      </c>
      <c r="B144" s="290">
        <v>8</v>
      </c>
      <c r="C144" s="65">
        <v>27</v>
      </c>
      <c r="D144" s="65" t="s">
        <v>38</v>
      </c>
      <c r="H144" s="65">
        <v>0</v>
      </c>
      <c r="M144" s="65" t="s">
        <v>211</v>
      </c>
      <c r="N144" s="65" t="s">
        <v>212</v>
      </c>
      <c r="O144" s="65">
        <v>7</v>
      </c>
    </row>
    <row r="145" spans="1:15" s="65" customFormat="1" x14ac:dyDescent="0.35">
      <c r="A145" s="291" t="s">
        <v>283</v>
      </c>
      <c r="B145" s="290"/>
      <c r="M145" s="65" t="s">
        <v>211</v>
      </c>
      <c r="N145" s="65" t="s">
        <v>212</v>
      </c>
      <c r="O145" s="65">
        <v>7</v>
      </c>
    </row>
    <row r="146" spans="1:15" s="78" customFormat="1" ht="15" customHeight="1" x14ac:dyDescent="0.35">
      <c r="A146" s="293" t="s">
        <v>45</v>
      </c>
      <c r="B146" s="293">
        <v>10</v>
      </c>
      <c r="C146" s="78">
        <v>1</v>
      </c>
      <c r="D146" s="78">
        <v>3</v>
      </c>
      <c r="H146" s="78">
        <v>93</v>
      </c>
      <c r="M146" s="78" t="s">
        <v>211</v>
      </c>
      <c r="N146" s="78" t="s">
        <v>212</v>
      </c>
      <c r="O146" s="78">
        <v>7</v>
      </c>
    </row>
    <row r="147" spans="1:15" s="78" customFormat="1" x14ac:dyDescent="0.35">
      <c r="A147" s="293" t="s">
        <v>45</v>
      </c>
      <c r="B147" s="293">
        <v>10</v>
      </c>
      <c r="C147" s="78">
        <v>2</v>
      </c>
      <c r="D147" s="78">
        <v>4</v>
      </c>
      <c r="H147" s="78">
        <v>67</v>
      </c>
      <c r="M147" s="78" t="s">
        <v>211</v>
      </c>
      <c r="N147" s="78" t="s">
        <v>212</v>
      </c>
      <c r="O147" s="78">
        <v>7</v>
      </c>
    </row>
    <row r="148" spans="1:15" s="78" customFormat="1" x14ac:dyDescent="0.35">
      <c r="A148" s="293" t="s">
        <v>45</v>
      </c>
      <c r="B148" s="293">
        <v>10</v>
      </c>
      <c r="C148" s="78">
        <v>3</v>
      </c>
      <c r="D148" s="78">
        <v>4</v>
      </c>
      <c r="H148" s="78">
        <v>80</v>
      </c>
      <c r="M148" s="78" t="s">
        <v>211</v>
      </c>
      <c r="N148" s="78" t="s">
        <v>212</v>
      </c>
      <c r="O148" s="78">
        <v>7</v>
      </c>
    </row>
    <row r="149" spans="1:15" s="78" customFormat="1" x14ac:dyDescent="0.35">
      <c r="A149" s="293" t="s">
        <v>45</v>
      </c>
      <c r="B149" s="293">
        <v>10</v>
      </c>
      <c r="C149" s="78">
        <v>4</v>
      </c>
      <c r="D149" s="78">
        <v>3</v>
      </c>
      <c r="H149" s="78">
        <v>57</v>
      </c>
      <c r="M149" s="78" t="s">
        <v>211</v>
      </c>
      <c r="N149" s="78" t="s">
        <v>212</v>
      </c>
      <c r="O149" s="78">
        <v>7</v>
      </c>
    </row>
    <row r="150" spans="1:15" s="78" customFormat="1" x14ac:dyDescent="0.35">
      <c r="A150" s="293" t="s">
        <v>45</v>
      </c>
      <c r="B150" s="293">
        <v>10</v>
      </c>
      <c r="C150" s="78">
        <v>5</v>
      </c>
      <c r="D150" s="78">
        <v>3</v>
      </c>
      <c r="H150" s="78">
        <v>43</v>
      </c>
      <c r="M150" s="78" t="s">
        <v>211</v>
      </c>
      <c r="N150" s="78" t="s">
        <v>212</v>
      </c>
      <c r="O150" s="78">
        <v>7</v>
      </c>
    </row>
    <row r="151" spans="1:15" s="78" customFormat="1" x14ac:dyDescent="0.35">
      <c r="A151" s="293" t="s">
        <v>45</v>
      </c>
      <c r="B151" s="293">
        <v>10</v>
      </c>
      <c r="C151" s="78">
        <v>6</v>
      </c>
      <c r="D151" s="78">
        <v>4</v>
      </c>
      <c r="H151" s="78">
        <v>55</v>
      </c>
      <c r="M151" s="78" t="s">
        <v>211</v>
      </c>
      <c r="N151" s="78" t="s">
        <v>212</v>
      </c>
      <c r="O151" s="78">
        <v>7</v>
      </c>
    </row>
    <row r="152" spans="1:15" s="78" customFormat="1" x14ac:dyDescent="0.35">
      <c r="A152" s="293" t="s">
        <v>45</v>
      </c>
      <c r="B152" s="293">
        <v>10</v>
      </c>
      <c r="C152" s="78">
        <v>7</v>
      </c>
      <c r="D152" s="78">
        <v>3</v>
      </c>
      <c r="H152" s="78">
        <v>34</v>
      </c>
      <c r="M152" s="78" t="s">
        <v>211</v>
      </c>
      <c r="N152" s="78" t="s">
        <v>212</v>
      </c>
      <c r="O152" s="78">
        <v>7</v>
      </c>
    </row>
    <row r="153" spans="1:15" s="78" customFormat="1" x14ac:dyDescent="0.35">
      <c r="A153" s="293" t="s">
        <v>45</v>
      </c>
      <c r="B153" s="293">
        <v>10</v>
      </c>
      <c r="C153" s="78">
        <v>8</v>
      </c>
      <c r="D153" s="78">
        <v>3</v>
      </c>
      <c r="H153" s="78">
        <v>32</v>
      </c>
      <c r="M153" s="78" t="s">
        <v>211</v>
      </c>
      <c r="N153" s="78" t="s">
        <v>212</v>
      </c>
      <c r="O153" s="78">
        <v>7</v>
      </c>
    </row>
    <row r="154" spans="1:15" s="78" customFormat="1" x14ac:dyDescent="0.35">
      <c r="A154" s="293" t="s">
        <v>45</v>
      </c>
      <c r="B154" s="293">
        <v>10</v>
      </c>
      <c r="C154" s="78">
        <v>9</v>
      </c>
      <c r="D154" s="78">
        <v>4</v>
      </c>
      <c r="H154" s="78">
        <v>84</v>
      </c>
      <c r="M154" s="78" t="s">
        <v>211</v>
      </c>
      <c r="N154" s="78" t="s">
        <v>212</v>
      </c>
      <c r="O154" s="78">
        <v>7</v>
      </c>
    </row>
    <row r="155" spans="1:15" s="78" customFormat="1" x14ac:dyDescent="0.35">
      <c r="A155" s="293" t="s">
        <v>45</v>
      </c>
      <c r="B155" s="293">
        <v>10</v>
      </c>
      <c r="C155" s="78">
        <v>10</v>
      </c>
      <c r="D155" s="78">
        <v>4</v>
      </c>
      <c r="H155" s="78">
        <v>68</v>
      </c>
      <c r="M155" s="78" t="s">
        <v>211</v>
      </c>
      <c r="N155" s="78" t="s">
        <v>212</v>
      </c>
      <c r="O155" s="78">
        <v>7</v>
      </c>
    </row>
    <row r="156" spans="1:15" s="78" customFormat="1" x14ac:dyDescent="0.35">
      <c r="A156" s="293" t="s">
        <v>45</v>
      </c>
      <c r="B156" s="293">
        <v>10</v>
      </c>
      <c r="C156" s="78">
        <v>11</v>
      </c>
      <c r="D156" s="78">
        <v>3</v>
      </c>
      <c r="H156" s="78">
        <v>67</v>
      </c>
      <c r="M156" s="78" t="s">
        <v>211</v>
      </c>
      <c r="N156" s="78" t="s">
        <v>212</v>
      </c>
      <c r="O156" s="78">
        <v>7</v>
      </c>
    </row>
    <row r="157" spans="1:15" s="78" customFormat="1" x14ac:dyDescent="0.35">
      <c r="A157" s="293" t="s">
        <v>45</v>
      </c>
      <c r="B157" s="293">
        <v>10</v>
      </c>
      <c r="C157" s="78">
        <v>12</v>
      </c>
      <c r="D157" s="78">
        <v>3</v>
      </c>
      <c r="H157" s="78">
        <v>60</v>
      </c>
      <c r="M157" s="78" t="s">
        <v>211</v>
      </c>
      <c r="N157" s="78" t="s">
        <v>212</v>
      </c>
      <c r="O157" s="78">
        <v>7</v>
      </c>
    </row>
    <row r="158" spans="1:15" s="78" customFormat="1" x14ac:dyDescent="0.35">
      <c r="A158" s="293" t="s">
        <v>45</v>
      </c>
      <c r="B158" s="293">
        <v>10</v>
      </c>
      <c r="C158" s="78">
        <v>13</v>
      </c>
      <c r="D158" s="78">
        <v>4</v>
      </c>
      <c r="H158" s="78">
        <v>65</v>
      </c>
      <c r="M158" s="78" t="s">
        <v>211</v>
      </c>
      <c r="N158" s="78" t="s">
        <v>212</v>
      </c>
      <c r="O158" s="78">
        <v>7</v>
      </c>
    </row>
    <row r="159" spans="1:15" s="78" customFormat="1" x14ac:dyDescent="0.35">
      <c r="A159" s="293" t="s">
        <v>45</v>
      </c>
      <c r="B159" s="293">
        <v>10</v>
      </c>
      <c r="C159" s="78">
        <v>14</v>
      </c>
      <c r="D159" s="78">
        <v>4</v>
      </c>
      <c r="H159" s="78">
        <v>61</v>
      </c>
      <c r="M159" s="78" t="s">
        <v>211</v>
      </c>
      <c r="N159" s="78" t="s">
        <v>212</v>
      </c>
      <c r="O159" s="78">
        <v>7</v>
      </c>
    </row>
    <row r="160" spans="1:15" s="78" customFormat="1" x14ac:dyDescent="0.35">
      <c r="A160" s="293" t="s">
        <v>45</v>
      </c>
      <c r="B160" s="293">
        <v>10</v>
      </c>
      <c r="C160" s="78">
        <v>15</v>
      </c>
      <c r="D160" s="78">
        <v>3</v>
      </c>
      <c r="H160" s="78">
        <v>57</v>
      </c>
      <c r="M160" s="78" t="s">
        <v>211</v>
      </c>
      <c r="N160" s="78" t="s">
        <v>212</v>
      </c>
      <c r="O160" s="78">
        <v>7</v>
      </c>
    </row>
    <row r="161" spans="1:15" s="78" customFormat="1" x14ac:dyDescent="0.35">
      <c r="A161" s="293" t="s">
        <v>45</v>
      </c>
      <c r="B161" s="293">
        <v>10</v>
      </c>
      <c r="C161" s="78">
        <v>16</v>
      </c>
      <c r="D161" s="78">
        <v>3</v>
      </c>
      <c r="H161" s="78">
        <v>73</v>
      </c>
      <c r="M161" s="78" t="s">
        <v>211</v>
      </c>
      <c r="N161" s="78" t="s">
        <v>212</v>
      </c>
      <c r="O161" s="78">
        <v>7</v>
      </c>
    </row>
    <row r="162" spans="1:15" s="78" customFormat="1" x14ac:dyDescent="0.35">
      <c r="A162" s="293" t="s">
        <v>45</v>
      </c>
      <c r="B162" s="293">
        <v>10</v>
      </c>
      <c r="C162" s="78">
        <v>17</v>
      </c>
      <c r="D162" s="78">
        <v>3</v>
      </c>
      <c r="H162" s="78">
        <v>19</v>
      </c>
      <c r="M162" s="78" t="s">
        <v>211</v>
      </c>
      <c r="N162" s="78" t="s">
        <v>212</v>
      </c>
      <c r="O162" s="78">
        <v>7</v>
      </c>
    </row>
    <row r="163" spans="1:15" s="78" customFormat="1" x14ac:dyDescent="0.35">
      <c r="A163" s="293" t="s">
        <v>45</v>
      </c>
      <c r="B163" s="293">
        <v>10</v>
      </c>
      <c r="C163" s="78">
        <v>18</v>
      </c>
      <c r="D163" s="78">
        <v>3</v>
      </c>
      <c r="H163" s="78">
        <v>50</v>
      </c>
      <c r="M163" s="78" t="s">
        <v>211</v>
      </c>
      <c r="N163" s="78" t="s">
        <v>212</v>
      </c>
      <c r="O163" s="78">
        <v>7</v>
      </c>
    </row>
    <row r="164" spans="1:15" s="78" customFormat="1" x14ac:dyDescent="0.35">
      <c r="A164" s="293" t="s">
        <v>45</v>
      </c>
      <c r="B164" s="293">
        <v>10</v>
      </c>
      <c r="C164" s="78">
        <v>19</v>
      </c>
      <c r="D164" s="78" t="s">
        <v>38</v>
      </c>
      <c r="H164" s="78">
        <v>0</v>
      </c>
      <c r="M164" s="78" t="s">
        <v>211</v>
      </c>
      <c r="N164" s="78" t="s">
        <v>212</v>
      </c>
      <c r="O164" s="78">
        <v>7</v>
      </c>
    </row>
    <row r="165" spans="1:15" s="78" customFormat="1" x14ac:dyDescent="0.35">
      <c r="A165" s="293" t="s">
        <v>45</v>
      </c>
      <c r="B165" s="293">
        <v>10</v>
      </c>
      <c r="C165" s="78">
        <v>20</v>
      </c>
      <c r="D165" s="78" t="s">
        <v>38</v>
      </c>
      <c r="H165" s="78">
        <v>0</v>
      </c>
      <c r="M165" s="78" t="s">
        <v>211</v>
      </c>
      <c r="N165" s="78" t="s">
        <v>212</v>
      </c>
      <c r="O165" s="78">
        <v>7</v>
      </c>
    </row>
    <row r="166" spans="1:15" s="78" customFormat="1" x14ac:dyDescent="0.35">
      <c r="A166" s="293" t="s">
        <v>45</v>
      </c>
      <c r="B166" s="293">
        <v>10</v>
      </c>
      <c r="C166" s="78">
        <v>21</v>
      </c>
      <c r="D166" s="78" t="s">
        <v>38</v>
      </c>
      <c r="H166" s="78">
        <v>0</v>
      </c>
      <c r="M166" s="78" t="s">
        <v>211</v>
      </c>
      <c r="N166" s="78" t="s">
        <v>212</v>
      </c>
      <c r="O166" s="78">
        <v>7</v>
      </c>
    </row>
    <row r="167" spans="1:15" s="78" customFormat="1" x14ac:dyDescent="0.35">
      <c r="A167" s="293" t="s">
        <v>45</v>
      </c>
      <c r="B167" s="293">
        <v>10</v>
      </c>
      <c r="C167" s="78">
        <v>22</v>
      </c>
      <c r="D167" s="78" t="s">
        <v>38</v>
      </c>
      <c r="H167" s="78">
        <v>0</v>
      </c>
      <c r="M167" s="78" t="s">
        <v>211</v>
      </c>
      <c r="N167" s="78" t="s">
        <v>212</v>
      </c>
      <c r="O167" s="78">
        <v>7</v>
      </c>
    </row>
    <row r="168" spans="1:15" s="78" customFormat="1" x14ac:dyDescent="0.35">
      <c r="A168" s="293" t="s">
        <v>45</v>
      </c>
      <c r="B168" s="293">
        <v>10</v>
      </c>
      <c r="C168" s="78">
        <v>23</v>
      </c>
      <c r="D168" s="78" t="s">
        <v>38</v>
      </c>
      <c r="H168" s="78">
        <v>0</v>
      </c>
      <c r="M168" s="78" t="s">
        <v>211</v>
      </c>
      <c r="N168" s="78" t="s">
        <v>212</v>
      </c>
      <c r="O168" s="78">
        <v>7</v>
      </c>
    </row>
    <row r="169" spans="1:15" s="78" customFormat="1" x14ac:dyDescent="0.35">
      <c r="A169" s="293" t="s">
        <v>45</v>
      </c>
      <c r="B169" s="293">
        <v>10</v>
      </c>
      <c r="C169" s="78">
        <v>24</v>
      </c>
      <c r="D169" s="78" t="s">
        <v>38</v>
      </c>
      <c r="H169" s="78">
        <v>0</v>
      </c>
      <c r="M169" s="78" t="s">
        <v>211</v>
      </c>
      <c r="N169" s="78" t="s">
        <v>212</v>
      </c>
      <c r="O169" s="78">
        <v>7</v>
      </c>
    </row>
    <row r="170" spans="1:15" s="78" customFormat="1" x14ac:dyDescent="0.35">
      <c r="A170" s="293" t="s">
        <v>45</v>
      </c>
      <c r="B170" s="293">
        <v>10</v>
      </c>
      <c r="C170" s="78">
        <v>25</v>
      </c>
      <c r="D170" s="78" t="s">
        <v>38</v>
      </c>
      <c r="H170" s="78">
        <v>0</v>
      </c>
      <c r="M170" s="78" t="s">
        <v>211</v>
      </c>
      <c r="N170" s="78" t="s">
        <v>212</v>
      </c>
      <c r="O170" s="78">
        <v>7</v>
      </c>
    </row>
    <row r="171" spans="1:15" s="78" customFormat="1" x14ac:dyDescent="0.35">
      <c r="A171" s="293" t="s">
        <v>45</v>
      </c>
      <c r="B171" s="293">
        <v>10</v>
      </c>
      <c r="C171" s="78">
        <v>26</v>
      </c>
      <c r="D171" s="78" t="s">
        <v>38</v>
      </c>
      <c r="H171" s="78">
        <v>0</v>
      </c>
      <c r="M171" s="78" t="s">
        <v>211</v>
      </c>
      <c r="N171" s="78" t="s">
        <v>212</v>
      </c>
      <c r="O171" s="78">
        <v>7</v>
      </c>
    </row>
    <row r="172" spans="1:15" s="78" customFormat="1" x14ac:dyDescent="0.35">
      <c r="A172" s="293" t="s">
        <v>45</v>
      </c>
      <c r="B172" s="293">
        <v>10</v>
      </c>
      <c r="C172" s="78">
        <v>27</v>
      </c>
      <c r="D172" s="78" t="s">
        <v>38</v>
      </c>
      <c r="H172" s="78">
        <v>0</v>
      </c>
      <c r="M172" s="78" t="s">
        <v>211</v>
      </c>
      <c r="N172" s="78" t="s">
        <v>212</v>
      </c>
      <c r="O172" s="78">
        <v>7</v>
      </c>
    </row>
    <row r="173" spans="1:15" s="78" customFormat="1" x14ac:dyDescent="0.35">
      <c r="A173" s="292" t="s">
        <v>284</v>
      </c>
      <c r="B173" s="293"/>
      <c r="M173" s="78" t="s">
        <v>211</v>
      </c>
      <c r="N173" s="78" t="s">
        <v>212</v>
      </c>
      <c r="O173" s="78">
        <v>7</v>
      </c>
    </row>
    <row r="174" spans="1:15" s="65" customFormat="1" ht="15" customHeight="1" x14ac:dyDescent="0.35">
      <c r="A174" s="285" t="s">
        <v>86</v>
      </c>
      <c r="B174" s="290">
        <v>12</v>
      </c>
      <c r="C174" s="65">
        <v>1</v>
      </c>
      <c r="D174" s="65">
        <v>3</v>
      </c>
      <c r="H174" s="65">
        <v>37</v>
      </c>
      <c r="M174" s="65" t="s">
        <v>211</v>
      </c>
      <c r="N174" s="65" t="s">
        <v>212</v>
      </c>
      <c r="O174" s="65">
        <v>7</v>
      </c>
    </row>
    <row r="175" spans="1:15" s="65" customFormat="1" x14ac:dyDescent="0.35">
      <c r="A175" s="285" t="s">
        <v>86</v>
      </c>
      <c r="B175" s="290">
        <v>12</v>
      </c>
      <c r="C175" s="65">
        <v>2</v>
      </c>
      <c r="D175" s="65">
        <v>4</v>
      </c>
      <c r="H175" s="65">
        <v>36</v>
      </c>
      <c r="M175" s="65" t="s">
        <v>211</v>
      </c>
      <c r="N175" s="65" t="s">
        <v>212</v>
      </c>
      <c r="O175" s="65">
        <v>7</v>
      </c>
    </row>
    <row r="176" spans="1:15" s="65" customFormat="1" x14ac:dyDescent="0.35">
      <c r="A176" s="285" t="s">
        <v>86</v>
      </c>
      <c r="B176" s="290">
        <v>12</v>
      </c>
      <c r="C176" s="65">
        <v>3</v>
      </c>
      <c r="D176" s="65">
        <v>4</v>
      </c>
      <c r="H176" s="65">
        <v>40</v>
      </c>
      <c r="M176" s="65" t="s">
        <v>211</v>
      </c>
      <c r="N176" s="65" t="s">
        <v>212</v>
      </c>
      <c r="O176" s="65">
        <v>7</v>
      </c>
    </row>
    <row r="177" spans="1:15" s="65" customFormat="1" x14ac:dyDescent="0.35">
      <c r="A177" s="285" t="s">
        <v>86</v>
      </c>
      <c r="B177" s="290">
        <v>12</v>
      </c>
      <c r="C177" s="65">
        <v>4</v>
      </c>
      <c r="D177" s="65">
        <v>3</v>
      </c>
      <c r="H177" s="65">
        <v>14</v>
      </c>
      <c r="M177" s="65" t="s">
        <v>211</v>
      </c>
      <c r="N177" s="65" t="s">
        <v>212</v>
      </c>
      <c r="O177" s="65">
        <v>7</v>
      </c>
    </row>
    <row r="178" spans="1:15" s="65" customFormat="1" x14ac:dyDescent="0.35">
      <c r="A178" s="285" t="s">
        <v>86</v>
      </c>
      <c r="B178" s="290">
        <v>12</v>
      </c>
      <c r="C178" s="65">
        <v>5</v>
      </c>
      <c r="D178" s="65">
        <v>3</v>
      </c>
      <c r="H178" s="65">
        <v>4</v>
      </c>
      <c r="M178" s="65" t="s">
        <v>211</v>
      </c>
      <c r="N178" s="65" t="s">
        <v>212</v>
      </c>
      <c r="O178" s="65">
        <v>7</v>
      </c>
    </row>
    <row r="179" spans="1:15" s="65" customFormat="1" x14ac:dyDescent="0.35">
      <c r="A179" s="285" t="s">
        <v>86</v>
      </c>
      <c r="B179" s="290">
        <v>12</v>
      </c>
      <c r="C179" s="65">
        <v>6</v>
      </c>
      <c r="D179" s="65">
        <v>4</v>
      </c>
      <c r="H179" s="65">
        <v>27</v>
      </c>
      <c r="M179" s="65" t="s">
        <v>211</v>
      </c>
      <c r="N179" s="65" t="s">
        <v>212</v>
      </c>
      <c r="O179" s="65">
        <v>7</v>
      </c>
    </row>
    <row r="180" spans="1:15" s="65" customFormat="1" x14ac:dyDescent="0.35">
      <c r="A180" s="285" t="s">
        <v>86</v>
      </c>
      <c r="B180" s="290">
        <v>12</v>
      </c>
      <c r="C180" s="65">
        <v>7</v>
      </c>
      <c r="D180" s="65">
        <v>3</v>
      </c>
      <c r="H180" s="65">
        <v>5</v>
      </c>
      <c r="M180" s="65" t="s">
        <v>211</v>
      </c>
      <c r="N180" s="65" t="s">
        <v>212</v>
      </c>
      <c r="O180" s="65">
        <v>7</v>
      </c>
    </row>
    <row r="181" spans="1:15" s="65" customFormat="1" x14ac:dyDescent="0.35">
      <c r="A181" s="285" t="s">
        <v>86</v>
      </c>
      <c r="B181" s="290">
        <v>12</v>
      </c>
      <c r="C181" s="65">
        <v>8</v>
      </c>
      <c r="D181" s="65">
        <v>3</v>
      </c>
      <c r="H181" s="65">
        <v>3</v>
      </c>
      <c r="M181" s="65" t="s">
        <v>211</v>
      </c>
      <c r="N181" s="65" t="s">
        <v>212</v>
      </c>
      <c r="O181" s="65">
        <v>7</v>
      </c>
    </row>
    <row r="182" spans="1:15" s="65" customFormat="1" x14ac:dyDescent="0.35">
      <c r="A182" s="285" t="s">
        <v>86</v>
      </c>
      <c r="B182" s="290">
        <v>12</v>
      </c>
      <c r="C182" s="65">
        <v>9</v>
      </c>
      <c r="D182" s="65">
        <v>4</v>
      </c>
      <c r="H182" s="65">
        <v>48</v>
      </c>
      <c r="M182" s="65" t="s">
        <v>211</v>
      </c>
      <c r="N182" s="65" t="s">
        <v>212</v>
      </c>
      <c r="O182" s="65">
        <v>7</v>
      </c>
    </row>
    <row r="183" spans="1:15" s="65" customFormat="1" x14ac:dyDescent="0.35">
      <c r="A183" s="285" t="s">
        <v>86</v>
      </c>
      <c r="B183" s="290">
        <v>12</v>
      </c>
      <c r="C183" s="65">
        <v>10</v>
      </c>
      <c r="D183" s="65">
        <v>4</v>
      </c>
      <c r="H183" s="65">
        <v>31</v>
      </c>
      <c r="M183" s="65" t="s">
        <v>211</v>
      </c>
      <c r="N183" s="65" t="s">
        <v>212</v>
      </c>
      <c r="O183" s="65">
        <v>7</v>
      </c>
    </row>
    <row r="184" spans="1:15" s="65" customFormat="1" x14ac:dyDescent="0.35">
      <c r="A184" s="285" t="s">
        <v>86</v>
      </c>
      <c r="B184" s="290">
        <v>12</v>
      </c>
      <c r="C184" s="65">
        <v>11</v>
      </c>
      <c r="D184" s="65">
        <v>3</v>
      </c>
      <c r="H184" s="65">
        <v>18</v>
      </c>
      <c r="M184" s="65" t="s">
        <v>211</v>
      </c>
      <c r="N184" s="65" t="s">
        <v>212</v>
      </c>
      <c r="O184" s="65">
        <v>7</v>
      </c>
    </row>
    <row r="185" spans="1:15" s="65" customFormat="1" x14ac:dyDescent="0.35">
      <c r="A185" s="285" t="s">
        <v>86</v>
      </c>
      <c r="B185" s="290">
        <v>12</v>
      </c>
      <c r="C185" s="65">
        <v>12</v>
      </c>
      <c r="D185" s="65">
        <v>3</v>
      </c>
      <c r="H185" s="65">
        <v>30</v>
      </c>
      <c r="M185" s="65" t="s">
        <v>211</v>
      </c>
      <c r="N185" s="65" t="s">
        <v>212</v>
      </c>
      <c r="O185" s="65">
        <v>7</v>
      </c>
    </row>
    <row r="186" spans="1:15" s="65" customFormat="1" x14ac:dyDescent="0.35">
      <c r="A186" s="285" t="s">
        <v>86</v>
      </c>
      <c r="B186" s="290">
        <v>12</v>
      </c>
      <c r="C186" s="65">
        <v>13</v>
      </c>
      <c r="D186" s="65">
        <v>4</v>
      </c>
      <c r="H186" s="65">
        <v>28</v>
      </c>
      <c r="M186" s="65" t="s">
        <v>211</v>
      </c>
      <c r="N186" s="65" t="s">
        <v>212</v>
      </c>
      <c r="O186" s="65">
        <v>7</v>
      </c>
    </row>
    <row r="187" spans="1:15" s="65" customFormat="1" x14ac:dyDescent="0.35">
      <c r="A187" s="285" t="s">
        <v>86</v>
      </c>
      <c r="B187" s="290">
        <v>12</v>
      </c>
      <c r="C187" s="65">
        <v>14</v>
      </c>
      <c r="D187" s="65">
        <v>4</v>
      </c>
      <c r="H187" s="65">
        <v>37</v>
      </c>
      <c r="M187" s="65" t="s">
        <v>211</v>
      </c>
      <c r="N187" s="65" t="s">
        <v>212</v>
      </c>
      <c r="O187" s="65">
        <v>7</v>
      </c>
    </row>
    <row r="188" spans="1:15" s="65" customFormat="1" x14ac:dyDescent="0.35">
      <c r="A188" s="285" t="s">
        <v>86</v>
      </c>
      <c r="B188" s="290">
        <v>12</v>
      </c>
      <c r="C188" s="65">
        <v>15</v>
      </c>
      <c r="D188" s="65">
        <v>3</v>
      </c>
      <c r="H188" s="65">
        <v>15</v>
      </c>
      <c r="M188" s="65" t="s">
        <v>211</v>
      </c>
      <c r="N188" s="65" t="s">
        <v>212</v>
      </c>
      <c r="O188" s="65">
        <v>7</v>
      </c>
    </row>
    <row r="189" spans="1:15" s="65" customFormat="1" x14ac:dyDescent="0.35">
      <c r="A189" s="285" t="s">
        <v>86</v>
      </c>
      <c r="B189" s="290">
        <v>12</v>
      </c>
      <c r="C189" s="65">
        <v>16</v>
      </c>
      <c r="D189" s="65">
        <v>3</v>
      </c>
      <c r="H189" s="65">
        <v>8</v>
      </c>
      <c r="M189" s="65" t="s">
        <v>211</v>
      </c>
      <c r="N189" s="65" t="s">
        <v>212</v>
      </c>
      <c r="O189" s="65">
        <v>7</v>
      </c>
    </row>
    <row r="190" spans="1:15" s="65" customFormat="1" x14ac:dyDescent="0.35">
      <c r="A190" s="285" t="s">
        <v>86</v>
      </c>
      <c r="B190" s="290">
        <v>12</v>
      </c>
      <c r="C190" s="65">
        <v>17</v>
      </c>
      <c r="D190" s="65">
        <v>3</v>
      </c>
      <c r="H190" s="65">
        <v>2</v>
      </c>
      <c r="M190" s="65" t="s">
        <v>211</v>
      </c>
      <c r="N190" s="65" t="s">
        <v>212</v>
      </c>
      <c r="O190" s="65">
        <v>7</v>
      </c>
    </row>
    <row r="191" spans="1:15" s="65" customFormat="1" x14ac:dyDescent="0.35">
      <c r="A191" s="285" t="s">
        <v>86</v>
      </c>
      <c r="B191" s="290">
        <v>12</v>
      </c>
      <c r="C191" s="65">
        <v>18</v>
      </c>
      <c r="D191" s="65">
        <v>3</v>
      </c>
      <c r="H191" s="65">
        <v>13</v>
      </c>
      <c r="M191" s="65" t="s">
        <v>211</v>
      </c>
      <c r="N191" s="65" t="s">
        <v>212</v>
      </c>
      <c r="O191" s="65">
        <v>7</v>
      </c>
    </row>
    <row r="192" spans="1:15" s="65" customFormat="1" x14ac:dyDescent="0.35">
      <c r="A192" s="285" t="s">
        <v>86</v>
      </c>
      <c r="B192" s="290">
        <v>12</v>
      </c>
      <c r="C192" s="65">
        <v>19</v>
      </c>
      <c r="D192" s="65" t="s">
        <v>38</v>
      </c>
      <c r="H192" s="65">
        <v>0</v>
      </c>
      <c r="M192" s="65" t="s">
        <v>211</v>
      </c>
      <c r="N192" s="65" t="s">
        <v>212</v>
      </c>
      <c r="O192" s="65">
        <v>7</v>
      </c>
    </row>
    <row r="193" spans="1:16" s="65" customFormat="1" x14ac:dyDescent="0.35">
      <c r="A193" s="285" t="s">
        <v>86</v>
      </c>
      <c r="B193" s="290">
        <v>12</v>
      </c>
      <c r="C193" s="65">
        <v>20</v>
      </c>
      <c r="D193" s="65" t="s">
        <v>38</v>
      </c>
      <c r="H193" s="65">
        <v>0</v>
      </c>
      <c r="M193" s="65" t="s">
        <v>211</v>
      </c>
      <c r="N193" s="65" t="s">
        <v>212</v>
      </c>
      <c r="O193" s="65">
        <v>7</v>
      </c>
    </row>
    <row r="194" spans="1:16" s="65" customFormat="1" x14ac:dyDescent="0.35">
      <c r="A194" s="285" t="s">
        <v>86</v>
      </c>
      <c r="B194" s="290">
        <v>12</v>
      </c>
      <c r="C194" s="65">
        <v>21</v>
      </c>
      <c r="D194" s="65" t="s">
        <v>38</v>
      </c>
      <c r="H194" s="65">
        <v>0</v>
      </c>
      <c r="M194" s="65" t="s">
        <v>211</v>
      </c>
      <c r="N194" s="65" t="s">
        <v>212</v>
      </c>
      <c r="O194" s="65">
        <v>7</v>
      </c>
    </row>
    <row r="195" spans="1:16" s="65" customFormat="1" x14ac:dyDescent="0.35">
      <c r="A195" s="285" t="s">
        <v>86</v>
      </c>
      <c r="B195" s="290">
        <v>12</v>
      </c>
      <c r="C195" s="65">
        <v>22</v>
      </c>
      <c r="D195" s="65" t="s">
        <v>38</v>
      </c>
      <c r="H195" s="65">
        <v>0</v>
      </c>
      <c r="M195" s="65" t="s">
        <v>211</v>
      </c>
      <c r="N195" s="65" t="s">
        <v>212</v>
      </c>
      <c r="O195" s="65">
        <v>7</v>
      </c>
    </row>
    <row r="196" spans="1:16" s="65" customFormat="1" x14ac:dyDescent="0.35">
      <c r="A196" s="285" t="s">
        <v>86</v>
      </c>
      <c r="B196" s="290">
        <v>12</v>
      </c>
      <c r="C196" s="65">
        <v>23</v>
      </c>
      <c r="D196" s="65" t="s">
        <v>38</v>
      </c>
      <c r="H196" s="65">
        <v>0</v>
      </c>
      <c r="M196" s="65" t="s">
        <v>211</v>
      </c>
      <c r="N196" s="65" t="s">
        <v>212</v>
      </c>
      <c r="O196" s="65">
        <v>7</v>
      </c>
    </row>
    <row r="197" spans="1:16" s="65" customFormat="1" x14ac:dyDescent="0.35">
      <c r="A197" s="285" t="s">
        <v>86</v>
      </c>
      <c r="B197" s="290">
        <v>12</v>
      </c>
      <c r="C197" s="65">
        <v>24</v>
      </c>
      <c r="D197" s="65" t="s">
        <v>38</v>
      </c>
      <c r="H197" s="65">
        <v>0</v>
      </c>
      <c r="M197" s="65" t="s">
        <v>211</v>
      </c>
      <c r="N197" s="65" t="s">
        <v>212</v>
      </c>
      <c r="O197" s="65">
        <v>7</v>
      </c>
    </row>
    <row r="198" spans="1:16" s="65" customFormat="1" x14ac:dyDescent="0.35">
      <c r="A198" s="285" t="s">
        <v>86</v>
      </c>
      <c r="B198" s="290">
        <v>12</v>
      </c>
      <c r="C198" s="65">
        <v>25</v>
      </c>
      <c r="D198" s="65" t="s">
        <v>38</v>
      </c>
      <c r="H198" s="65">
        <v>0</v>
      </c>
      <c r="M198" s="65" t="s">
        <v>211</v>
      </c>
      <c r="N198" s="65" t="s">
        <v>212</v>
      </c>
      <c r="O198" s="65">
        <v>7</v>
      </c>
    </row>
    <row r="199" spans="1:16" s="65" customFormat="1" x14ac:dyDescent="0.35">
      <c r="A199" s="285" t="s">
        <v>86</v>
      </c>
      <c r="B199" s="290">
        <v>12</v>
      </c>
      <c r="C199" s="65">
        <v>26</v>
      </c>
      <c r="D199" s="65" t="s">
        <v>38</v>
      </c>
      <c r="H199" s="65">
        <v>0</v>
      </c>
      <c r="M199" s="65" t="s">
        <v>211</v>
      </c>
      <c r="N199" s="65" t="s">
        <v>212</v>
      </c>
      <c r="O199" s="65">
        <v>7</v>
      </c>
    </row>
    <row r="200" spans="1:16" s="65" customFormat="1" x14ac:dyDescent="0.35">
      <c r="A200" s="285" t="s">
        <v>86</v>
      </c>
      <c r="B200" s="290">
        <v>12</v>
      </c>
      <c r="C200" s="65">
        <v>27</v>
      </c>
      <c r="D200" s="65" t="s">
        <v>38</v>
      </c>
      <c r="H200" s="65">
        <v>0</v>
      </c>
      <c r="M200" s="65" t="s">
        <v>211</v>
      </c>
      <c r="N200" s="65" t="s">
        <v>212</v>
      </c>
      <c r="O200" s="65">
        <v>7</v>
      </c>
    </row>
    <row r="201" spans="1:16" s="65" customFormat="1" x14ac:dyDescent="0.35">
      <c r="A201" s="291" t="s">
        <v>285</v>
      </c>
      <c r="B201" s="290"/>
      <c r="M201" s="65" t="s">
        <v>211</v>
      </c>
      <c r="N201" s="65" t="s">
        <v>212</v>
      </c>
      <c r="O201" s="65">
        <v>7</v>
      </c>
    </row>
    <row r="202" spans="1:16" s="78" customFormat="1" ht="15" customHeight="1" x14ac:dyDescent="0.35">
      <c r="A202" s="313" t="s">
        <v>87</v>
      </c>
      <c r="B202" s="293">
        <v>13</v>
      </c>
      <c r="C202" s="78">
        <v>1</v>
      </c>
      <c r="D202" s="78">
        <v>3</v>
      </c>
      <c r="H202" s="78">
        <v>12</v>
      </c>
      <c r="M202" s="78" t="s">
        <v>211</v>
      </c>
      <c r="N202" s="78" t="s">
        <v>38</v>
      </c>
      <c r="O202" s="78">
        <v>7</v>
      </c>
    </row>
    <row r="203" spans="1:16" s="78" customFormat="1" x14ac:dyDescent="0.35">
      <c r="A203" s="313" t="s">
        <v>87</v>
      </c>
      <c r="B203" s="293">
        <v>13</v>
      </c>
      <c r="C203" s="78">
        <v>2</v>
      </c>
      <c r="D203" s="78">
        <v>4</v>
      </c>
      <c r="H203" s="78">
        <v>7</v>
      </c>
      <c r="M203" s="78" t="s">
        <v>211</v>
      </c>
      <c r="N203" s="78" t="s">
        <v>38</v>
      </c>
      <c r="O203" s="78">
        <v>7</v>
      </c>
    </row>
    <row r="204" spans="1:16" s="78" customFormat="1" x14ac:dyDescent="0.35">
      <c r="A204" s="313" t="s">
        <v>87</v>
      </c>
      <c r="B204" s="293">
        <v>13</v>
      </c>
      <c r="C204" s="78">
        <v>3</v>
      </c>
      <c r="D204" s="78">
        <v>4</v>
      </c>
      <c r="H204" s="78">
        <v>13</v>
      </c>
      <c r="M204" s="78" t="s">
        <v>211</v>
      </c>
      <c r="N204" s="78" t="s">
        <v>38</v>
      </c>
      <c r="O204" s="78">
        <v>7</v>
      </c>
    </row>
    <row r="205" spans="1:16" s="78" customFormat="1" x14ac:dyDescent="0.35">
      <c r="A205" s="313" t="s">
        <v>87</v>
      </c>
      <c r="B205" s="293">
        <v>13</v>
      </c>
      <c r="C205" s="78">
        <v>4</v>
      </c>
      <c r="D205" s="78">
        <v>3</v>
      </c>
      <c r="H205" s="78">
        <v>3</v>
      </c>
      <c r="M205" s="78" t="s">
        <v>211</v>
      </c>
      <c r="N205" s="78" t="s">
        <v>38</v>
      </c>
      <c r="O205" s="78">
        <v>7</v>
      </c>
    </row>
    <row r="206" spans="1:16" s="78" customFormat="1" x14ac:dyDescent="0.35">
      <c r="A206" s="313" t="s">
        <v>87</v>
      </c>
      <c r="B206" s="293">
        <v>13</v>
      </c>
      <c r="C206" s="78">
        <v>5</v>
      </c>
      <c r="D206" s="78">
        <v>3</v>
      </c>
      <c r="H206" s="78">
        <v>0</v>
      </c>
      <c r="K206" s="78">
        <v>5</v>
      </c>
      <c r="M206" s="78" t="s">
        <v>211</v>
      </c>
      <c r="N206" s="78" t="s">
        <v>38</v>
      </c>
      <c r="O206" s="78">
        <v>7</v>
      </c>
    </row>
    <row r="207" spans="1:16" s="78" customFormat="1" x14ac:dyDescent="0.35">
      <c r="A207" s="313" t="s">
        <v>87</v>
      </c>
      <c r="B207" s="293">
        <v>13</v>
      </c>
      <c r="C207" s="78">
        <v>6</v>
      </c>
      <c r="D207" s="78">
        <v>4</v>
      </c>
      <c r="H207" s="78">
        <v>11</v>
      </c>
      <c r="K207" s="78">
        <v>5</v>
      </c>
      <c r="M207" s="78" t="s">
        <v>211</v>
      </c>
      <c r="N207" s="78" t="s">
        <v>38</v>
      </c>
      <c r="O207" s="78">
        <v>7</v>
      </c>
    </row>
    <row r="208" spans="1:16" s="78" customFormat="1" x14ac:dyDescent="0.35">
      <c r="A208" s="313" t="s">
        <v>87</v>
      </c>
      <c r="B208" s="293">
        <v>13</v>
      </c>
      <c r="C208" s="78">
        <v>7</v>
      </c>
      <c r="D208" s="78">
        <v>3</v>
      </c>
      <c r="H208" s="78">
        <v>1</v>
      </c>
      <c r="I208" s="78">
        <v>6</v>
      </c>
      <c r="J208" s="78">
        <v>43</v>
      </c>
      <c r="K208" s="78">
        <v>5</v>
      </c>
      <c r="L208" s="78" t="s">
        <v>445</v>
      </c>
      <c r="M208" s="78" t="s">
        <v>211</v>
      </c>
      <c r="N208" s="78" t="s">
        <v>38</v>
      </c>
      <c r="O208" s="78">
        <v>7</v>
      </c>
      <c r="P208" s="78" t="s">
        <v>444</v>
      </c>
    </row>
    <row r="209" spans="1:16" s="78" customFormat="1" x14ac:dyDescent="0.35">
      <c r="A209" s="313" t="s">
        <v>87</v>
      </c>
      <c r="B209" s="293">
        <v>13</v>
      </c>
      <c r="C209" s="78">
        <v>8</v>
      </c>
      <c r="D209" s="78">
        <v>3</v>
      </c>
      <c r="H209" s="78">
        <v>0</v>
      </c>
      <c r="K209" s="78" t="s">
        <v>759</v>
      </c>
      <c r="M209" s="78" t="s">
        <v>211</v>
      </c>
      <c r="N209" s="78" t="s">
        <v>38</v>
      </c>
      <c r="O209" s="78">
        <v>7</v>
      </c>
    </row>
    <row r="210" spans="1:16" s="78" customFormat="1" x14ac:dyDescent="0.35">
      <c r="A210" s="313" t="s">
        <v>87</v>
      </c>
      <c r="B210" s="293">
        <v>13</v>
      </c>
      <c r="C210" s="78">
        <v>9</v>
      </c>
      <c r="D210" s="78">
        <v>4</v>
      </c>
      <c r="H210" s="78">
        <v>10</v>
      </c>
      <c r="K210" s="78" t="s">
        <v>759</v>
      </c>
      <c r="M210" s="78" t="s">
        <v>211</v>
      </c>
      <c r="N210" s="78" t="s">
        <v>38</v>
      </c>
      <c r="O210" s="78">
        <v>7</v>
      </c>
    </row>
    <row r="211" spans="1:16" s="78" customFormat="1" x14ac:dyDescent="0.35">
      <c r="A211" s="313" t="s">
        <v>87</v>
      </c>
      <c r="B211" s="293">
        <v>13</v>
      </c>
      <c r="C211" s="78">
        <v>10</v>
      </c>
      <c r="D211" s="78">
        <v>4</v>
      </c>
      <c r="H211" s="78">
        <v>6</v>
      </c>
      <c r="K211" s="78" t="s">
        <v>759</v>
      </c>
      <c r="M211" s="78" t="s">
        <v>211</v>
      </c>
      <c r="N211" s="78" t="s">
        <v>38</v>
      </c>
      <c r="O211" s="78">
        <v>7</v>
      </c>
    </row>
    <row r="212" spans="1:16" s="78" customFormat="1" x14ac:dyDescent="0.35">
      <c r="A212" s="313" t="s">
        <v>87</v>
      </c>
      <c r="B212" s="293">
        <v>13</v>
      </c>
      <c r="C212" s="78">
        <v>11</v>
      </c>
      <c r="D212" s="78">
        <v>3</v>
      </c>
      <c r="H212" s="78">
        <v>4</v>
      </c>
      <c r="K212" s="78" t="s">
        <v>759</v>
      </c>
      <c r="M212" s="78" t="s">
        <v>211</v>
      </c>
      <c r="N212" s="78" t="s">
        <v>38</v>
      </c>
      <c r="O212" s="78">
        <v>7</v>
      </c>
    </row>
    <row r="213" spans="1:16" s="78" customFormat="1" x14ac:dyDescent="0.35">
      <c r="A213" s="313" t="s">
        <v>87</v>
      </c>
      <c r="B213" s="293">
        <v>13</v>
      </c>
      <c r="C213" s="78">
        <v>12</v>
      </c>
      <c r="D213" s="78">
        <v>3</v>
      </c>
      <c r="H213" s="78">
        <v>2</v>
      </c>
      <c r="K213" s="78" t="s">
        <v>759</v>
      </c>
      <c r="M213" s="78" t="s">
        <v>211</v>
      </c>
      <c r="N213" s="78" t="s">
        <v>38</v>
      </c>
      <c r="O213" s="78">
        <v>7</v>
      </c>
    </row>
    <row r="214" spans="1:16" s="78" customFormat="1" x14ac:dyDescent="0.35">
      <c r="A214" s="313" t="s">
        <v>87</v>
      </c>
      <c r="B214" s="293">
        <v>13</v>
      </c>
      <c r="C214" s="78">
        <v>13</v>
      </c>
      <c r="D214" s="78">
        <v>4</v>
      </c>
      <c r="H214" s="78">
        <v>8</v>
      </c>
      <c r="K214" s="78" t="s">
        <v>759</v>
      </c>
      <c r="M214" s="78" t="s">
        <v>211</v>
      </c>
      <c r="N214" s="78" t="s">
        <v>38</v>
      </c>
      <c r="O214" s="78">
        <v>7</v>
      </c>
    </row>
    <row r="215" spans="1:16" s="78" customFormat="1" x14ac:dyDescent="0.35">
      <c r="A215" s="313" t="s">
        <v>87</v>
      </c>
      <c r="B215" s="293">
        <v>13</v>
      </c>
      <c r="C215" s="78">
        <v>14</v>
      </c>
      <c r="D215" s="78">
        <v>4</v>
      </c>
      <c r="H215" s="78">
        <v>8</v>
      </c>
      <c r="K215" s="78" t="s">
        <v>759</v>
      </c>
      <c r="M215" s="78" t="s">
        <v>211</v>
      </c>
      <c r="N215" s="78" t="s">
        <v>38</v>
      </c>
      <c r="O215" s="78">
        <v>7</v>
      </c>
    </row>
    <row r="216" spans="1:16" s="78" customFormat="1" x14ac:dyDescent="0.35">
      <c r="A216" s="313" t="s">
        <v>87</v>
      </c>
      <c r="B216" s="293">
        <v>13</v>
      </c>
      <c r="C216" s="78">
        <v>15</v>
      </c>
      <c r="D216" s="78">
        <v>3</v>
      </c>
      <c r="H216" s="78">
        <v>4</v>
      </c>
      <c r="K216" s="78" t="s">
        <v>759</v>
      </c>
      <c r="M216" s="78" t="s">
        <v>211</v>
      </c>
      <c r="N216" s="78" t="s">
        <v>38</v>
      </c>
      <c r="O216" s="78">
        <v>7</v>
      </c>
    </row>
    <row r="217" spans="1:16" s="78" customFormat="1" x14ac:dyDescent="0.35">
      <c r="A217" s="313" t="s">
        <v>87</v>
      </c>
      <c r="B217" s="293">
        <v>13</v>
      </c>
      <c r="C217" s="78">
        <v>16</v>
      </c>
      <c r="D217" s="78">
        <v>3</v>
      </c>
      <c r="H217" s="78">
        <v>5</v>
      </c>
      <c r="K217" s="78" t="s">
        <v>759</v>
      </c>
      <c r="M217" s="78" t="s">
        <v>211</v>
      </c>
      <c r="N217" s="78" t="s">
        <v>38</v>
      </c>
      <c r="O217" s="78">
        <v>7</v>
      </c>
    </row>
    <row r="218" spans="1:16" s="78" customFormat="1" x14ac:dyDescent="0.35">
      <c r="A218" s="313" t="s">
        <v>87</v>
      </c>
      <c r="B218" s="293">
        <v>13</v>
      </c>
      <c r="C218" s="78">
        <v>17</v>
      </c>
      <c r="D218" s="78">
        <v>3</v>
      </c>
      <c r="H218" s="78">
        <v>1</v>
      </c>
      <c r="I218" s="78">
        <v>6</v>
      </c>
      <c r="J218" s="78">
        <v>17</v>
      </c>
      <c r="K218" s="78" t="s">
        <v>759</v>
      </c>
      <c r="L218" s="78" t="s">
        <v>449</v>
      </c>
      <c r="M218" s="78" t="s">
        <v>211</v>
      </c>
      <c r="N218" s="78" t="s">
        <v>38</v>
      </c>
      <c r="O218" s="78">
        <v>7</v>
      </c>
      <c r="P218" s="78" t="s">
        <v>448</v>
      </c>
    </row>
    <row r="219" spans="1:16" s="78" customFormat="1" x14ac:dyDescent="0.35">
      <c r="A219" s="313" t="s">
        <v>87</v>
      </c>
      <c r="B219" s="293">
        <v>13</v>
      </c>
      <c r="C219" s="78">
        <v>18</v>
      </c>
      <c r="D219" s="78">
        <v>3</v>
      </c>
      <c r="H219" s="78">
        <v>3</v>
      </c>
      <c r="K219" s="78" t="s">
        <v>759</v>
      </c>
      <c r="M219" s="78" t="s">
        <v>211</v>
      </c>
      <c r="N219" s="78" t="s">
        <v>38</v>
      </c>
      <c r="O219" s="78">
        <v>7</v>
      </c>
    </row>
    <row r="220" spans="1:16" s="78" customFormat="1" x14ac:dyDescent="0.35">
      <c r="A220" s="313" t="s">
        <v>87</v>
      </c>
      <c r="B220" s="293">
        <v>13</v>
      </c>
      <c r="C220" s="78">
        <v>19</v>
      </c>
      <c r="D220" s="78" t="s">
        <v>38</v>
      </c>
      <c r="H220" s="78">
        <v>0</v>
      </c>
      <c r="K220" s="78" t="s">
        <v>759</v>
      </c>
      <c r="M220" s="78" t="s">
        <v>211</v>
      </c>
      <c r="N220" s="78" t="s">
        <v>38</v>
      </c>
      <c r="O220" s="78">
        <v>7</v>
      </c>
    </row>
    <row r="221" spans="1:16" s="78" customFormat="1" x14ac:dyDescent="0.35">
      <c r="A221" s="313" t="s">
        <v>87</v>
      </c>
      <c r="B221" s="293">
        <v>13</v>
      </c>
      <c r="C221" s="78">
        <v>20</v>
      </c>
      <c r="D221" s="78" t="s">
        <v>38</v>
      </c>
      <c r="H221" s="78">
        <v>0</v>
      </c>
      <c r="K221" s="78" t="s">
        <v>759</v>
      </c>
      <c r="M221" s="78" t="s">
        <v>211</v>
      </c>
      <c r="N221" s="78" t="s">
        <v>38</v>
      </c>
      <c r="O221" s="78">
        <v>7</v>
      </c>
    </row>
    <row r="222" spans="1:16" s="78" customFormat="1" x14ac:dyDescent="0.35">
      <c r="A222" s="313" t="s">
        <v>87</v>
      </c>
      <c r="B222" s="293">
        <v>13</v>
      </c>
      <c r="C222" s="78">
        <v>21</v>
      </c>
      <c r="D222" s="78" t="s">
        <v>38</v>
      </c>
      <c r="H222" s="78">
        <v>0</v>
      </c>
      <c r="K222" s="78" t="s">
        <v>759</v>
      </c>
      <c r="M222" s="78" t="s">
        <v>211</v>
      </c>
      <c r="N222" s="78" t="s">
        <v>38</v>
      </c>
      <c r="O222" s="78">
        <v>7</v>
      </c>
    </row>
    <row r="223" spans="1:16" s="78" customFormat="1" x14ac:dyDescent="0.35">
      <c r="A223" s="313" t="s">
        <v>87</v>
      </c>
      <c r="B223" s="293">
        <v>13</v>
      </c>
      <c r="C223" s="78">
        <v>22</v>
      </c>
      <c r="D223" s="78" t="s">
        <v>38</v>
      </c>
      <c r="H223" s="78">
        <v>0</v>
      </c>
      <c r="K223" s="78" t="s">
        <v>759</v>
      </c>
      <c r="M223" s="78" t="s">
        <v>211</v>
      </c>
      <c r="N223" s="78" t="s">
        <v>38</v>
      </c>
      <c r="O223" s="78">
        <v>7</v>
      </c>
    </row>
    <row r="224" spans="1:16" s="78" customFormat="1" x14ac:dyDescent="0.35">
      <c r="A224" s="313" t="s">
        <v>87</v>
      </c>
      <c r="B224" s="293">
        <v>13</v>
      </c>
      <c r="C224" s="78">
        <v>23</v>
      </c>
      <c r="D224" s="78" t="s">
        <v>38</v>
      </c>
      <c r="H224" s="78">
        <v>0</v>
      </c>
      <c r="K224" s="78" t="s">
        <v>759</v>
      </c>
      <c r="M224" s="78" t="s">
        <v>211</v>
      </c>
      <c r="N224" s="78" t="s">
        <v>38</v>
      </c>
      <c r="O224" s="78">
        <v>7</v>
      </c>
    </row>
    <row r="225" spans="1:16" s="78" customFormat="1" x14ac:dyDescent="0.35">
      <c r="A225" s="313" t="s">
        <v>87</v>
      </c>
      <c r="B225" s="293">
        <v>13</v>
      </c>
      <c r="C225" s="78">
        <v>24</v>
      </c>
      <c r="D225" s="78" t="s">
        <v>38</v>
      </c>
      <c r="H225" s="78">
        <v>0</v>
      </c>
      <c r="K225" s="78" t="s">
        <v>759</v>
      </c>
      <c r="M225" s="78" t="s">
        <v>211</v>
      </c>
      <c r="N225" s="78" t="s">
        <v>38</v>
      </c>
      <c r="O225" s="78">
        <v>7</v>
      </c>
    </row>
    <row r="226" spans="1:16" s="78" customFormat="1" x14ac:dyDescent="0.35">
      <c r="A226" s="313" t="s">
        <v>87</v>
      </c>
      <c r="B226" s="293">
        <v>13</v>
      </c>
      <c r="C226" s="78">
        <v>25</v>
      </c>
      <c r="D226" s="78" t="s">
        <v>38</v>
      </c>
      <c r="H226" s="78">
        <v>0</v>
      </c>
      <c r="K226" s="78" t="s">
        <v>759</v>
      </c>
      <c r="M226" s="78" t="s">
        <v>211</v>
      </c>
      <c r="N226" s="78" t="s">
        <v>38</v>
      </c>
      <c r="O226" s="78">
        <v>7</v>
      </c>
    </row>
    <row r="227" spans="1:16" s="78" customFormat="1" x14ac:dyDescent="0.35">
      <c r="A227" s="313" t="s">
        <v>87</v>
      </c>
      <c r="B227" s="293">
        <v>13</v>
      </c>
      <c r="C227" s="78">
        <v>26</v>
      </c>
      <c r="D227" s="78" t="s">
        <v>38</v>
      </c>
      <c r="H227" s="78">
        <v>0</v>
      </c>
      <c r="K227" s="78" t="s">
        <v>759</v>
      </c>
      <c r="M227" s="78" t="s">
        <v>211</v>
      </c>
      <c r="N227" s="78" t="s">
        <v>38</v>
      </c>
      <c r="O227" s="78">
        <v>7</v>
      </c>
    </row>
    <row r="228" spans="1:16" s="78" customFormat="1" x14ac:dyDescent="0.35">
      <c r="A228" s="313" t="s">
        <v>87</v>
      </c>
      <c r="B228" s="293">
        <v>13</v>
      </c>
      <c r="C228" s="78">
        <v>27</v>
      </c>
      <c r="D228" s="78" t="s">
        <v>38</v>
      </c>
      <c r="H228" s="78">
        <v>0</v>
      </c>
      <c r="K228" s="78" t="s">
        <v>759</v>
      </c>
      <c r="M228" s="78" t="s">
        <v>211</v>
      </c>
      <c r="N228" s="78" t="s">
        <v>38</v>
      </c>
      <c r="O228" s="78">
        <v>7</v>
      </c>
    </row>
    <row r="229" spans="1:16" s="78" customFormat="1" x14ac:dyDescent="0.35">
      <c r="A229" s="292" t="s">
        <v>286</v>
      </c>
      <c r="B229" s="293"/>
      <c r="K229" s="78" t="s">
        <v>759</v>
      </c>
      <c r="M229" s="78" t="s">
        <v>211</v>
      </c>
      <c r="N229" s="78" t="s">
        <v>38</v>
      </c>
      <c r="O229" s="78">
        <v>7</v>
      </c>
      <c r="P229" s="78" t="s">
        <v>760</v>
      </c>
    </row>
    <row r="230" spans="1:16" s="65" customFormat="1" ht="15" customHeight="1" x14ac:dyDescent="0.35">
      <c r="A230" s="285" t="s">
        <v>88</v>
      </c>
      <c r="B230" s="290">
        <v>16</v>
      </c>
      <c r="C230" s="65">
        <v>1</v>
      </c>
      <c r="D230" s="65">
        <v>3</v>
      </c>
      <c r="H230" s="65">
        <v>1</v>
      </c>
      <c r="I230" s="65">
        <v>7</v>
      </c>
      <c r="J230" s="65">
        <v>37</v>
      </c>
      <c r="L230" s="65" t="s">
        <v>761</v>
      </c>
      <c r="M230" s="65" t="s">
        <v>211</v>
      </c>
      <c r="N230" s="65" t="s">
        <v>38</v>
      </c>
      <c r="O230" s="65">
        <v>7</v>
      </c>
      <c r="P230" s="65" t="s">
        <v>493</v>
      </c>
    </row>
    <row r="231" spans="1:16" s="65" customFormat="1" x14ac:dyDescent="0.35">
      <c r="A231" s="285" t="s">
        <v>88</v>
      </c>
      <c r="B231" s="290">
        <v>16</v>
      </c>
      <c r="C231" s="65">
        <v>2</v>
      </c>
      <c r="D231" s="65">
        <v>4</v>
      </c>
      <c r="H231" s="65">
        <v>0</v>
      </c>
      <c r="K231" s="65">
        <v>2</v>
      </c>
      <c r="M231" s="65" t="s">
        <v>211</v>
      </c>
      <c r="N231" s="65" t="s">
        <v>38</v>
      </c>
      <c r="O231" s="65">
        <v>7</v>
      </c>
    </row>
    <row r="232" spans="1:16" s="65" customFormat="1" x14ac:dyDescent="0.35">
      <c r="A232" s="285" t="s">
        <v>88</v>
      </c>
      <c r="B232" s="290">
        <v>16</v>
      </c>
      <c r="C232" s="65">
        <v>3</v>
      </c>
      <c r="D232" s="65">
        <v>4</v>
      </c>
      <c r="H232" s="65">
        <v>2</v>
      </c>
      <c r="K232" s="65">
        <v>2</v>
      </c>
      <c r="M232" s="65" t="s">
        <v>211</v>
      </c>
      <c r="N232" s="65" t="s">
        <v>38</v>
      </c>
      <c r="O232" s="65">
        <v>7</v>
      </c>
    </row>
    <row r="233" spans="1:16" s="65" customFormat="1" x14ac:dyDescent="0.35">
      <c r="A233" s="285" t="s">
        <v>88</v>
      </c>
      <c r="B233" s="290">
        <v>16</v>
      </c>
      <c r="C233" s="65">
        <v>4</v>
      </c>
      <c r="D233" s="65">
        <v>3</v>
      </c>
      <c r="H233" s="65">
        <v>0</v>
      </c>
      <c r="K233" s="65" t="s">
        <v>762</v>
      </c>
      <c r="M233" s="65" t="s">
        <v>211</v>
      </c>
      <c r="N233" s="65" t="s">
        <v>38</v>
      </c>
      <c r="O233" s="65">
        <v>7</v>
      </c>
    </row>
    <row r="234" spans="1:16" s="65" customFormat="1" x14ac:dyDescent="0.35">
      <c r="A234" s="285" t="s">
        <v>88</v>
      </c>
      <c r="B234" s="290">
        <v>16</v>
      </c>
      <c r="C234" s="65">
        <v>5</v>
      </c>
      <c r="D234" s="65">
        <v>3</v>
      </c>
      <c r="H234" s="65">
        <v>0</v>
      </c>
      <c r="K234" s="65" t="s">
        <v>763</v>
      </c>
      <c r="M234" s="65" t="s">
        <v>211</v>
      </c>
      <c r="N234" s="65" t="s">
        <v>38</v>
      </c>
      <c r="O234" s="65">
        <v>7</v>
      </c>
    </row>
    <row r="235" spans="1:16" s="65" customFormat="1" x14ac:dyDescent="0.35">
      <c r="A235" s="285" t="s">
        <v>88</v>
      </c>
      <c r="B235" s="290">
        <v>16</v>
      </c>
      <c r="C235" s="65">
        <v>6</v>
      </c>
      <c r="D235" s="65">
        <v>4</v>
      </c>
      <c r="H235" s="65">
        <v>1</v>
      </c>
      <c r="I235" s="65">
        <v>8</v>
      </c>
      <c r="J235" s="65">
        <v>24</v>
      </c>
      <c r="K235" s="65" t="s">
        <v>763</v>
      </c>
      <c r="L235" s="65" t="s">
        <v>764</v>
      </c>
      <c r="M235" s="65" t="s">
        <v>211</v>
      </c>
      <c r="N235" s="65" t="s">
        <v>38</v>
      </c>
      <c r="O235" s="65">
        <v>7</v>
      </c>
      <c r="P235" s="65" t="s">
        <v>495</v>
      </c>
    </row>
    <row r="236" spans="1:16" s="65" customFormat="1" x14ac:dyDescent="0.35">
      <c r="A236" s="285" t="s">
        <v>88</v>
      </c>
      <c r="B236" s="290">
        <v>16</v>
      </c>
      <c r="C236" s="65">
        <v>7</v>
      </c>
      <c r="D236" s="65">
        <v>3</v>
      </c>
      <c r="H236" s="65">
        <v>0</v>
      </c>
      <c r="K236" s="65" t="s">
        <v>765</v>
      </c>
      <c r="M236" s="65" t="s">
        <v>211</v>
      </c>
      <c r="N236" s="65" t="s">
        <v>38</v>
      </c>
      <c r="O236" s="65">
        <v>7</v>
      </c>
    </row>
    <row r="237" spans="1:16" s="65" customFormat="1" x14ac:dyDescent="0.35">
      <c r="A237" s="285" t="s">
        <v>88</v>
      </c>
      <c r="B237" s="290">
        <v>16</v>
      </c>
      <c r="C237" s="65">
        <v>8</v>
      </c>
      <c r="D237" s="65">
        <v>3</v>
      </c>
      <c r="H237" s="65">
        <v>0</v>
      </c>
      <c r="K237" s="65" t="s">
        <v>766</v>
      </c>
      <c r="M237" s="65" t="s">
        <v>211</v>
      </c>
      <c r="N237" s="65" t="s">
        <v>38</v>
      </c>
      <c r="O237" s="65">
        <v>7</v>
      </c>
    </row>
    <row r="238" spans="1:16" s="65" customFormat="1" x14ac:dyDescent="0.35">
      <c r="A238" s="285" t="s">
        <v>88</v>
      </c>
      <c r="B238" s="290">
        <v>16</v>
      </c>
      <c r="C238" s="65">
        <v>9</v>
      </c>
      <c r="D238" s="65">
        <v>4</v>
      </c>
      <c r="H238" s="65">
        <v>8</v>
      </c>
      <c r="K238" s="65" t="s">
        <v>766</v>
      </c>
      <c r="M238" s="65" t="s">
        <v>211</v>
      </c>
      <c r="N238" s="65" t="s">
        <v>38</v>
      </c>
      <c r="O238" s="65">
        <v>7</v>
      </c>
    </row>
    <row r="239" spans="1:16" s="65" customFormat="1" x14ac:dyDescent="0.35">
      <c r="A239" s="285" t="s">
        <v>88</v>
      </c>
      <c r="B239" s="290">
        <v>16</v>
      </c>
      <c r="C239" s="65">
        <v>10</v>
      </c>
      <c r="D239" s="65">
        <v>4</v>
      </c>
      <c r="H239" s="65">
        <v>6</v>
      </c>
      <c r="K239" s="65" t="s">
        <v>766</v>
      </c>
      <c r="M239" s="65" t="s">
        <v>211</v>
      </c>
      <c r="N239" s="65" t="s">
        <v>38</v>
      </c>
      <c r="O239" s="65">
        <v>7</v>
      </c>
    </row>
    <row r="240" spans="1:16" s="65" customFormat="1" x14ac:dyDescent="0.35">
      <c r="A240" s="285" t="s">
        <v>88</v>
      </c>
      <c r="B240" s="290">
        <v>16</v>
      </c>
      <c r="C240" s="65">
        <v>11</v>
      </c>
      <c r="D240" s="65">
        <v>3</v>
      </c>
      <c r="H240" s="65">
        <v>1</v>
      </c>
      <c r="I240" s="65">
        <v>7</v>
      </c>
      <c r="J240" s="65">
        <v>29</v>
      </c>
      <c r="K240" s="65" t="s">
        <v>766</v>
      </c>
      <c r="L240" s="65" t="s">
        <v>764</v>
      </c>
      <c r="M240" s="65" t="s">
        <v>211</v>
      </c>
      <c r="N240" s="65" t="s">
        <v>38</v>
      </c>
      <c r="O240" s="65">
        <v>7</v>
      </c>
      <c r="P240" s="65" t="s">
        <v>498</v>
      </c>
    </row>
    <row r="241" spans="1:16" s="65" customFormat="1" x14ac:dyDescent="0.35">
      <c r="A241" s="285" t="s">
        <v>88</v>
      </c>
      <c r="B241" s="290">
        <v>16</v>
      </c>
      <c r="C241" s="65">
        <v>12</v>
      </c>
      <c r="D241" s="65">
        <v>3</v>
      </c>
      <c r="H241" s="65">
        <v>0</v>
      </c>
      <c r="K241" s="65" t="s">
        <v>767</v>
      </c>
      <c r="M241" s="65" t="s">
        <v>211</v>
      </c>
      <c r="N241" s="65" t="s">
        <v>38</v>
      </c>
      <c r="O241" s="65">
        <v>7</v>
      </c>
    </row>
    <row r="242" spans="1:16" s="65" customFormat="1" x14ac:dyDescent="0.35">
      <c r="A242" s="285" t="s">
        <v>88</v>
      </c>
      <c r="B242" s="290">
        <v>16</v>
      </c>
      <c r="C242" s="65">
        <v>13</v>
      </c>
      <c r="D242" s="65">
        <v>4</v>
      </c>
      <c r="H242" s="65">
        <v>3</v>
      </c>
      <c r="K242" s="65" t="s">
        <v>767</v>
      </c>
      <c r="M242" s="65" t="s">
        <v>211</v>
      </c>
      <c r="N242" s="65" t="s">
        <v>38</v>
      </c>
      <c r="O242" s="65">
        <v>7</v>
      </c>
    </row>
    <row r="243" spans="1:16" s="65" customFormat="1" x14ac:dyDescent="0.35">
      <c r="A243" s="285" t="s">
        <v>88</v>
      </c>
      <c r="B243" s="290">
        <v>16</v>
      </c>
      <c r="C243" s="65">
        <v>14</v>
      </c>
      <c r="D243" s="65">
        <v>4</v>
      </c>
      <c r="H243" s="65">
        <v>3</v>
      </c>
      <c r="K243" s="65" t="s">
        <v>767</v>
      </c>
      <c r="M243" s="65" t="s">
        <v>211</v>
      </c>
      <c r="N243" s="65" t="s">
        <v>38</v>
      </c>
      <c r="O243" s="65">
        <v>7</v>
      </c>
    </row>
    <row r="244" spans="1:16" s="65" customFormat="1" x14ac:dyDescent="0.35">
      <c r="A244" s="285" t="s">
        <v>88</v>
      </c>
      <c r="B244" s="290">
        <v>16</v>
      </c>
      <c r="C244" s="65">
        <v>15</v>
      </c>
      <c r="D244" s="65">
        <v>3</v>
      </c>
      <c r="H244" s="65">
        <v>0</v>
      </c>
      <c r="K244" s="65" t="s">
        <v>768</v>
      </c>
      <c r="M244" s="65" t="s">
        <v>211</v>
      </c>
      <c r="N244" s="65" t="s">
        <v>38</v>
      </c>
      <c r="O244" s="65">
        <v>7</v>
      </c>
    </row>
    <row r="245" spans="1:16" s="65" customFormat="1" x14ac:dyDescent="0.35">
      <c r="A245" s="285" t="s">
        <v>88</v>
      </c>
      <c r="B245" s="290">
        <v>16</v>
      </c>
      <c r="C245" s="65">
        <v>16</v>
      </c>
      <c r="D245" s="65">
        <v>3</v>
      </c>
      <c r="H245" s="65">
        <v>1</v>
      </c>
      <c r="I245" s="65">
        <v>7</v>
      </c>
      <c r="J245" s="65">
        <v>52</v>
      </c>
      <c r="K245" s="65" t="s">
        <v>768</v>
      </c>
      <c r="L245" s="65" t="s">
        <v>761</v>
      </c>
      <c r="M245" s="65" t="s">
        <v>211</v>
      </c>
      <c r="N245" s="65" t="s">
        <v>38</v>
      </c>
      <c r="O245" s="65">
        <v>7</v>
      </c>
      <c r="P245" s="65" t="s">
        <v>455</v>
      </c>
    </row>
    <row r="246" spans="1:16" s="65" customFormat="1" x14ac:dyDescent="0.35">
      <c r="A246" s="285" t="s">
        <v>88</v>
      </c>
      <c r="B246" s="290">
        <v>16</v>
      </c>
      <c r="C246" s="65">
        <v>17</v>
      </c>
      <c r="D246" s="65">
        <v>3</v>
      </c>
      <c r="H246" s="65">
        <v>0</v>
      </c>
      <c r="K246" s="65" t="s">
        <v>769</v>
      </c>
      <c r="M246" s="65" t="s">
        <v>211</v>
      </c>
      <c r="N246" s="65" t="s">
        <v>38</v>
      </c>
      <c r="O246" s="65">
        <v>7</v>
      </c>
    </row>
    <row r="247" spans="1:16" s="65" customFormat="1" x14ac:dyDescent="0.35">
      <c r="A247" s="285" t="s">
        <v>88</v>
      </c>
      <c r="B247" s="290">
        <v>16</v>
      </c>
      <c r="C247" s="65">
        <v>18</v>
      </c>
      <c r="D247" s="65">
        <v>3</v>
      </c>
      <c r="H247" s="65">
        <v>1</v>
      </c>
      <c r="I247" s="65">
        <v>7</v>
      </c>
      <c r="J247" s="65">
        <v>54</v>
      </c>
      <c r="K247" s="65" t="s">
        <v>769</v>
      </c>
      <c r="L247" s="65" t="s">
        <v>761</v>
      </c>
      <c r="M247" s="65" t="s">
        <v>211</v>
      </c>
      <c r="N247" s="65" t="s">
        <v>38</v>
      </c>
      <c r="O247" s="65">
        <v>7</v>
      </c>
      <c r="P247" s="65" t="s">
        <v>770</v>
      </c>
    </row>
    <row r="248" spans="1:16" s="65" customFormat="1" x14ac:dyDescent="0.35">
      <c r="A248" s="285" t="s">
        <v>88</v>
      </c>
      <c r="B248" s="290">
        <v>16</v>
      </c>
      <c r="C248" s="65">
        <v>19</v>
      </c>
      <c r="D248" s="65" t="s">
        <v>38</v>
      </c>
      <c r="H248" s="65">
        <v>0</v>
      </c>
      <c r="K248" s="65" t="s">
        <v>769</v>
      </c>
      <c r="M248" s="65" t="s">
        <v>211</v>
      </c>
      <c r="N248" s="65" t="s">
        <v>38</v>
      </c>
      <c r="O248" s="65">
        <v>7</v>
      </c>
    </row>
    <row r="249" spans="1:16" s="65" customFormat="1" x14ac:dyDescent="0.35">
      <c r="A249" s="285" t="s">
        <v>88</v>
      </c>
      <c r="B249" s="290">
        <v>16</v>
      </c>
      <c r="C249" s="65">
        <v>20</v>
      </c>
      <c r="D249" s="65" t="s">
        <v>38</v>
      </c>
      <c r="H249" s="65">
        <v>0</v>
      </c>
      <c r="K249" s="65" t="s">
        <v>769</v>
      </c>
      <c r="M249" s="65" t="s">
        <v>211</v>
      </c>
      <c r="N249" s="65" t="s">
        <v>38</v>
      </c>
      <c r="O249" s="65">
        <v>7</v>
      </c>
    </row>
    <row r="250" spans="1:16" s="65" customFormat="1" x14ac:dyDescent="0.35">
      <c r="A250" s="285" t="s">
        <v>88</v>
      </c>
      <c r="B250" s="290">
        <v>16</v>
      </c>
      <c r="C250" s="65">
        <v>21</v>
      </c>
      <c r="D250" s="65" t="s">
        <v>38</v>
      </c>
      <c r="H250" s="65">
        <v>0</v>
      </c>
      <c r="K250" s="65" t="s">
        <v>769</v>
      </c>
      <c r="M250" s="65" t="s">
        <v>211</v>
      </c>
      <c r="N250" s="65" t="s">
        <v>38</v>
      </c>
      <c r="O250" s="65">
        <v>7</v>
      </c>
    </row>
    <row r="251" spans="1:16" s="65" customFormat="1" x14ac:dyDescent="0.35">
      <c r="A251" s="285" t="s">
        <v>88</v>
      </c>
      <c r="B251" s="290">
        <v>16</v>
      </c>
      <c r="C251" s="65">
        <v>22</v>
      </c>
      <c r="D251" s="65" t="s">
        <v>38</v>
      </c>
      <c r="H251" s="65">
        <v>0</v>
      </c>
      <c r="K251" s="65" t="s">
        <v>769</v>
      </c>
      <c r="M251" s="65" t="s">
        <v>211</v>
      </c>
      <c r="N251" s="65" t="s">
        <v>38</v>
      </c>
      <c r="O251" s="65">
        <v>7</v>
      </c>
    </row>
    <row r="252" spans="1:16" s="65" customFormat="1" x14ac:dyDescent="0.35">
      <c r="A252" s="285" t="s">
        <v>88</v>
      </c>
      <c r="B252" s="290">
        <v>16</v>
      </c>
      <c r="C252" s="65">
        <v>23</v>
      </c>
      <c r="D252" s="65" t="s">
        <v>38</v>
      </c>
      <c r="H252" s="65">
        <v>0</v>
      </c>
      <c r="K252" s="65" t="s">
        <v>769</v>
      </c>
      <c r="M252" s="65" t="s">
        <v>211</v>
      </c>
      <c r="N252" s="65" t="s">
        <v>38</v>
      </c>
      <c r="O252" s="65">
        <v>7</v>
      </c>
    </row>
    <row r="253" spans="1:16" s="65" customFormat="1" x14ac:dyDescent="0.35">
      <c r="A253" s="285" t="s">
        <v>88</v>
      </c>
      <c r="B253" s="290">
        <v>16</v>
      </c>
      <c r="C253" s="65">
        <v>24</v>
      </c>
      <c r="D253" s="65" t="s">
        <v>38</v>
      </c>
      <c r="H253" s="65">
        <v>0</v>
      </c>
      <c r="K253" s="65" t="s">
        <v>769</v>
      </c>
      <c r="M253" s="65" t="s">
        <v>211</v>
      </c>
      <c r="N253" s="65" t="s">
        <v>38</v>
      </c>
      <c r="O253" s="65">
        <v>7</v>
      </c>
    </row>
    <row r="254" spans="1:16" s="65" customFormat="1" x14ac:dyDescent="0.35">
      <c r="A254" s="285" t="s">
        <v>88</v>
      </c>
      <c r="B254" s="290">
        <v>16</v>
      </c>
      <c r="C254" s="65">
        <v>25</v>
      </c>
      <c r="D254" s="65" t="s">
        <v>38</v>
      </c>
      <c r="H254" s="65">
        <v>0</v>
      </c>
      <c r="K254" s="65" t="s">
        <v>769</v>
      </c>
      <c r="M254" s="65" t="s">
        <v>211</v>
      </c>
      <c r="N254" s="65" t="s">
        <v>38</v>
      </c>
      <c r="O254" s="65">
        <v>7</v>
      </c>
    </row>
    <row r="255" spans="1:16" s="65" customFormat="1" x14ac:dyDescent="0.35">
      <c r="A255" s="285" t="s">
        <v>88</v>
      </c>
      <c r="B255" s="290">
        <v>16</v>
      </c>
      <c r="C255" s="65">
        <v>26</v>
      </c>
      <c r="D255" s="65" t="s">
        <v>38</v>
      </c>
      <c r="H255" s="65">
        <v>0</v>
      </c>
      <c r="K255" s="65" t="s">
        <v>769</v>
      </c>
      <c r="M255" s="65" t="s">
        <v>211</v>
      </c>
      <c r="N255" s="65" t="s">
        <v>38</v>
      </c>
      <c r="O255" s="65">
        <v>7</v>
      </c>
    </row>
    <row r="256" spans="1:16" s="65" customFormat="1" x14ac:dyDescent="0.35">
      <c r="A256" s="285" t="s">
        <v>88</v>
      </c>
      <c r="B256" s="290">
        <v>16</v>
      </c>
      <c r="C256" s="65">
        <v>27</v>
      </c>
      <c r="D256" s="65" t="s">
        <v>38</v>
      </c>
      <c r="H256" s="65">
        <v>0</v>
      </c>
      <c r="K256" s="65" t="s">
        <v>769</v>
      </c>
      <c r="M256" s="65" t="s">
        <v>211</v>
      </c>
      <c r="N256" s="65" t="s">
        <v>38</v>
      </c>
      <c r="O256" s="65">
        <v>7</v>
      </c>
    </row>
    <row r="257" spans="1:16" s="65" customFormat="1" x14ac:dyDescent="0.35">
      <c r="A257" s="291" t="s">
        <v>287</v>
      </c>
      <c r="B257" s="290"/>
      <c r="K257" s="65" t="s">
        <v>769</v>
      </c>
      <c r="M257" s="65" t="s">
        <v>211</v>
      </c>
      <c r="N257" s="65" t="s">
        <v>38</v>
      </c>
      <c r="O257" s="65">
        <v>7</v>
      </c>
      <c r="P257" s="65" t="s">
        <v>771</v>
      </c>
    </row>
    <row r="258" spans="1:16" s="65" customFormat="1" ht="15" customHeight="1" x14ac:dyDescent="0.35">
      <c r="A258" s="65" t="s">
        <v>288</v>
      </c>
      <c r="B258" s="290"/>
      <c r="C258" s="65">
        <v>1</v>
      </c>
      <c r="D258" s="65">
        <v>3</v>
      </c>
      <c r="E258" s="65">
        <v>3</v>
      </c>
      <c r="F258" s="65">
        <v>2</v>
      </c>
      <c r="H258" s="65">
        <v>0</v>
      </c>
      <c r="K258" s="65" t="s">
        <v>772</v>
      </c>
      <c r="M258" s="65" t="s">
        <v>211</v>
      </c>
      <c r="N258" s="65" t="s">
        <v>212</v>
      </c>
      <c r="O258" s="65">
        <v>7</v>
      </c>
    </row>
    <row r="259" spans="1:16" s="65" customFormat="1" x14ac:dyDescent="0.35">
      <c r="A259" s="65" t="s">
        <v>288</v>
      </c>
      <c r="B259" s="290"/>
      <c r="C259" s="65">
        <v>2</v>
      </c>
      <c r="D259" s="65">
        <v>4</v>
      </c>
      <c r="E259" s="65">
        <v>3</v>
      </c>
      <c r="F259" s="65">
        <v>3</v>
      </c>
      <c r="H259" s="65">
        <v>1</v>
      </c>
      <c r="K259" s="65" t="s">
        <v>340</v>
      </c>
      <c r="M259" s="65" t="s">
        <v>211</v>
      </c>
      <c r="N259" s="65" t="s">
        <v>38</v>
      </c>
      <c r="O259" s="65">
        <v>7</v>
      </c>
      <c r="P259" s="65" t="s">
        <v>773</v>
      </c>
    </row>
    <row r="260" spans="1:16" s="65" customFormat="1" x14ac:dyDescent="0.35">
      <c r="A260" s="65" t="s">
        <v>288</v>
      </c>
      <c r="B260" s="290"/>
      <c r="C260" s="65">
        <v>3</v>
      </c>
      <c r="D260" s="65">
        <v>4</v>
      </c>
      <c r="E260" s="65">
        <v>3</v>
      </c>
      <c r="F260" s="65">
        <v>2</v>
      </c>
      <c r="H260" s="65">
        <v>0</v>
      </c>
      <c r="K260" s="65" t="s">
        <v>772</v>
      </c>
      <c r="M260" s="65" t="s">
        <v>211</v>
      </c>
      <c r="N260" s="65" t="s">
        <v>212</v>
      </c>
      <c r="O260" s="65">
        <v>7</v>
      </c>
    </row>
    <row r="261" spans="1:16" s="65" customFormat="1" x14ac:dyDescent="0.35">
      <c r="A261" s="65" t="s">
        <v>288</v>
      </c>
      <c r="B261" s="290"/>
      <c r="C261" s="65">
        <v>4</v>
      </c>
      <c r="D261" s="65">
        <v>3</v>
      </c>
      <c r="E261" s="65">
        <v>3</v>
      </c>
      <c r="F261" s="65">
        <v>1</v>
      </c>
      <c r="H261" s="65">
        <v>0</v>
      </c>
      <c r="K261" s="65" t="s">
        <v>772</v>
      </c>
      <c r="M261" s="65" t="s">
        <v>211</v>
      </c>
      <c r="N261" s="65" t="s">
        <v>212</v>
      </c>
      <c r="O261" s="65">
        <v>7</v>
      </c>
    </row>
    <row r="262" spans="1:16" s="65" customFormat="1" x14ac:dyDescent="0.35">
      <c r="A262" s="65" t="s">
        <v>288</v>
      </c>
      <c r="B262" s="290"/>
      <c r="C262" s="65">
        <v>5</v>
      </c>
      <c r="D262" s="65">
        <v>3</v>
      </c>
      <c r="E262" s="65">
        <v>3</v>
      </c>
      <c r="F262" s="65">
        <v>3</v>
      </c>
      <c r="H262" s="65">
        <v>1</v>
      </c>
      <c r="K262" s="65" t="s">
        <v>313</v>
      </c>
      <c r="M262" s="65" t="s">
        <v>211</v>
      </c>
      <c r="N262" s="65" t="s">
        <v>212</v>
      </c>
      <c r="O262" s="65">
        <v>8</v>
      </c>
      <c r="P262" s="65" t="s">
        <v>428</v>
      </c>
    </row>
    <row r="263" spans="1:16" s="65" customFormat="1" x14ac:dyDescent="0.35">
      <c r="A263" s="65" t="s">
        <v>288</v>
      </c>
      <c r="B263" s="290"/>
      <c r="C263" s="65">
        <v>6</v>
      </c>
      <c r="D263" s="65">
        <v>4</v>
      </c>
      <c r="E263" s="65">
        <v>3</v>
      </c>
      <c r="F263" s="65">
        <v>3</v>
      </c>
      <c r="H263" s="65">
        <v>1</v>
      </c>
      <c r="K263" s="65" t="s">
        <v>313</v>
      </c>
      <c r="M263" s="65" t="s">
        <v>211</v>
      </c>
      <c r="N263" s="65" t="s">
        <v>212</v>
      </c>
      <c r="O263" s="65">
        <v>9</v>
      </c>
      <c r="P263" s="65" t="s">
        <v>429</v>
      </c>
    </row>
    <row r="264" spans="1:16" s="65" customFormat="1" x14ac:dyDescent="0.35">
      <c r="A264" s="65" t="s">
        <v>288</v>
      </c>
      <c r="B264" s="290"/>
      <c r="C264" s="65">
        <v>7</v>
      </c>
      <c r="D264" s="65">
        <v>3</v>
      </c>
      <c r="E264" s="65">
        <v>3</v>
      </c>
      <c r="F264" s="65">
        <v>3</v>
      </c>
      <c r="H264" s="65">
        <v>2</v>
      </c>
      <c r="K264" s="65" t="s">
        <v>774</v>
      </c>
      <c r="M264" s="65" t="s">
        <v>211</v>
      </c>
      <c r="N264" s="65" t="s">
        <v>212</v>
      </c>
      <c r="O264" s="65">
        <v>9</v>
      </c>
    </row>
    <row r="265" spans="1:16" s="65" customFormat="1" x14ac:dyDescent="0.35">
      <c r="A265" s="65" t="s">
        <v>288</v>
      </c>
      <c r="B265" s="290"/>
      <c r="C265" s="65">
        <v>8</v>
      </c>
      <c r="D265" s="65">
        <v>3</v>
      </c>
      <c r="E265" s="65">
        <v>3</v>
      </c>
      <c r="F265" s="65">
        <v>3</v>
      </c>
      <c r="H265" s="65">
        <v>4</v>
      </c>
      <c r="K265" s="65" t="s">
        <v>775</v>
      </c>
      <c r="M265" s="65" t="s">
        <v>211</v>
      </c>
      <c r="N265" s="65" t="s">
        <v>212</v>
      </c>
      <c r="O265" s="65">
        <v>9</v>
      </c>
    </row>
    <row r="266" spans="1:16" s="65" customFormat="1" x14ac:dyDescent="0.35">
      <c r="A266" s="65" t="s">
        <v>288</v>
      </c>
      <c r="B266" s="290"/>
      <c r="C266" s="65">
        <v>9</v>
      </c>
      <c r="D266" s="65">
        <v>4</v>
      </c>
      <c r="E266" s="65">
        <v>3</v>
      </c>
      <c r="F266" s="65">
        <v>1</v>
      </c>
      <c r="H266" s="65">
        <v>0</v>
      </c>
      <c r="K266" s="65" t="s">
        <v>772</v>
      </c>
      <c r="M266" s="65" t="s">
        <v>211</v>
      </c>
      <c r="N266" s="65" t="s">
        <v>212</v>
      </c>
      <c r="O266" s="65">
        <v>9</v>
      </c>
    </row>
    <row r="267" spans="1:16" s="65" customFormat="1" x14ac:dyDescent="0.35">
      <c r="A267" s="65" t="s">
        <v>288</v>
      </c>
      <c r="B267" s="290"/>
      <c r="C267" s="65">
        <v>10</v>
      </c>
      <c r="D267" s="65">
        <v>4</v>
      </c>
      <c r="E267" s="65">
        <v>3</v>
      </c>
      <c r="F267" s="65">
        <v>2</v>
      </c>
      <c r="H267" s="65">
        <v>0</v>
      </c>
      <c r="K267" s="65" t="s">
        <v>772</v>
      </c>
      <c r="M267" s="65" t="s">
        <v>211</v>
      </c>
      <c r="N267" s="65" t="s">
        <v>212</v>
      </c>
      <c r="O267" s="65">
        <v>9</v>
      </c>
    </row>
    <row r="268" spans="1:16" s="65" customFormat="1" x14ac:dyDescent="0.35">
      <c r="A268" s="65" t="s">
        <v>288</v>
      </c>
      <c r="B268" s="290"/>
      <c r="C268" s="65">
        <v>11</v>
      </c>
      <c r="D268" s="65">
        <v>3</v>
      </c>
      <c r="E268" s="65">
        <v>3</v>
      </c>
      <c r="F268" s="65">
        <v>2</v>
      </c>
      <c r="H268" s="65">
        <v>0</v>
      </c>
      <c r="K268" s="65" t="s">
        <v>772</v>
      </c>
      <c r="M268" s="65" t="s">
        <v>211</v>
      </c>
      <c r="N268" s="65" t="s">
        <v>212</v>
      </c>
      <c r="O268" s="65">
        <v>9</v>
      </c>
    </row>
    <row r="269" spans="1:16" s="65" customFormat="1" x14ac:dyDescent="0.35">
      <c r="A269" s="65" t="s">
        <v>288</v>
      </c>
      <c r="B269" s="290"/>
      <c r="C269" s="65">
        <v>12</v>
      </c>
      <c r="D269" s="65">
        <v>3</v>
      </c>
      <c r="E269" s="65">
        <v>3</v>
      </c>
      <c r="F269" s="65">
        <v>3</v>
      </c>
      <c r="H269" s="65">
        <v>1</v>
      </c>
      <c r="K269" s="65" t="s">
        <v>313</v>
      </c>
      <c r="M269" s="65" t="s">
        <v>211</v>
      </c>
      <c r="N269" s="65" t="s">
        <v>212</v>
      </c>
      <c r="O269" s="65">
        <v>10</v>
      </c>
      <c r="P269" s="65" t="s">
        <v>430</v>
      </c>
    </row>
    <row r="270" spans="1:16" s="65" customFormat="1" x14ac:dyDescent="0.35">
      <c r="A270" s="65" t="s">
        <v>288</v>
      </c>
      <c r="B270" s="290"/>
      <c r="C270" s="65">
        <v>13</v>
      </c>
      <c r="D270" s="65">
        <v>4</v>
      </c>
      <c r="E270" s="65">
        <v>3</v>
      </c>
      <c r="F270" s="65">
        <v>3</v>
      </c>
      <c r="H270" s="65">
        <v>2</v>
      </c>
      <c r="K270" s="65" t="s">
        <v>774</v>
      </c>
      <c r="M270" s="65" t="s">
        <v>211</v>
      </c>
      <c r="N270" s="65" t="s">
        <v>212</v>
      </c>
      <c r="O270" s="65">
        <v>10</v>
      </c>
    </row>
    <row r="271" spans="1:16" s="65" customFormat="1" x14ac:dyDescent="0.35">
      <c r="A271" s="65" t="s">
        <v>288</v>
      </c>
      <c r="B271" s="290"/>
      <c r="C271" s="65">
        <v>14</v>
      </c>
      <c r="D271" s="65">
        <v>4</v>
      </c>
      <c r="E271" s="65">
        <v>3</v>
      </c>
      <c r="F271" s="65">
        <v>2</v>
      </c>
      <c r="H271" s="65">
        <v>0</v>
      </c>
      <c r="K271" s="65" t="s">
        <v>772</v>
      </c>
      <c r="M271" s="65" t="s">
        <v>211</v>
      </c>
      <c r="N271" s="65" t="s">
        <v>212</v>
      </c>
      <c r="O271" s="65">
        <v>10</v>
      </c>
    </row>
    <row r="272" spans="1:16" s="65" customFormat="1" x14ac:dyDescent="0.35">
      <c r="A272" s="65" t="s">
        <v>288</v>
      </c>
      <c r="B272" s="290"/>
      <c r="C272" s="65">
        <v>15</v>
      </c>
      <c r="D272" s="65">
        <v>3</v>
      </c>
      <c r="E272" s="65">
        <v>3</v>
      </c>
      <c r="F272" s="65">
        <v>2</v>
      </c>
      <c r="H272" s="65">
        <v>0</v>
      </c>
      <c r="K272" s="65" t="s">
        <v>772</v>
      </c>
      <c r="M272" s="65" t="s">
        <v>211</v>
      </c>
      <c r="N272" s="65" t="s">
        <v>212</v>
      </c>
      <c r="O272" s="65">
        <v>10</v>
      </c>
    </row>
    <row r="273" spans="1:16" s="65" customFormat="1" x14ac:dyDescent="0.35">
      <c r="A273" s="65" t="s">
        <v>288</v>
      </c>
      <c r="B273" s="290"/>
      <c r="C273" s="65">
        <v>16</v>
      </c>
      <c r="D273" s="65">
        <v>3</v>
      </c>
      <c r="E273" s="65">
        <v>3</v>
      </c>
      <c r="F273" s="65">
        <v>3</v>
      </c>
      <c r="H273" s="65">
        <v>3</v>
      </c>
      <c r="K273" s="65" t="s">
        <v>776</v>
      </c>
      <c r="M273" s="65" t="s">
        <v>211</v>
      </c>
      <c r="N273" s="65" t="s">
        <v>212</v>
      </c>
      <c r="O273" s="65">
        <v>10</v>
      </c>
    </row>
    <row r="274" spans="1:16" s="65" customFormat="1" x14ac:dyDescent="0.35">
      <c r="A274" s="65" t="s">
        <v>288</v>
      </c>
      <c r="B274" s="290"/>
      <c r="C274" s="65">
        <v>17</v>
      </c>
      <c r="D274" s="65">
        <v>3</v>
      </c>
      <c r="E274" s="65">
        <v>3</v>
      </c>
      <c r="F274" s="65">
        <v>3</v>
      </c>
      <c r="H274" s="65">
        <v>4</v>
      </c>
      <c r="K274" s="65" t="s">
        <v>775</v>
      </c>
      <c r="M274" s="65" t="s">
        <v>211</v>
      </c>
      <c r="N274" s="65" t="s">
        <v>212</v>
      </c>
      <c r="O274" s="65">
        <v>10</v>
      </c>
    </row>
    <row r="275" spans="1:16" s="65" customFormat="1" x14ac:dyDescent="0.35">
      <c r="A275" s="65" t="s">
        <v>288</v>
      </c>
      <c r="B275" s="290"/>
      <c r="C275" s="65">
        <v>18</v>
      </c>
      <c r="D275" s="65">
        <v>3</v>
      </c>
      <c r="E275" s="65">
        <v>3</v>
      </c>
      <c r="F275" s="65">
        <v>2</v>
      </c>
      <c r="H275" s="65">
        <v>0</v>
      </c>
      <c r="K275" s="65" t="s">
        <v>772</v>
      </c>
      <c r="M275" s="65" t="s">
        <v>211</v>
      </c>
      <c r="N275" s="65" t="s">
        <v>212</v>
      </c>
      <c r="O275" s="65">
        <v>10</v>
      </c>
    </row>
    <row r="276" spans="1:16" s="65" customFormat="1" x14ac:dyDescent="0.35">
      <c r="A276" s="65" t="s">
        <v>288</v>
      </c>
      <c r="B276" s="290"/>
      <c r="C276" s="65">
        <v>19</v>
      </c>
      <c r="D276" s="65" t="s">
        <v>38</v>
      </c>
      <c r="E276" s="65">
        <v>0</v>
      </c>
      <c r="F276" s="65">
        <v>0</v>
      </c>
      <c r="H276" s="65">
        <v>0</v>
      </c>
      <c r="K276" s="65" t="s">
        <v>772</v>
      </c>
      <c r="M276" s="65" t="s">
        <v>211</v>
      </c>
      <c r="N276" s="65" t="s">
        <v>212</v>
      </c>
      <c r="O276" s="65">
        <v>10</v>
      </c>
    </row>
    <row r="277" spans="1:16" s="65" customFormat="1" x14ac:dyDescent="0.35">
      <c r="A277" s="65" t="s">
        <v>288</v>
      </c>
      <c r="B277" s="290"/>
      <c r="C277" s="65">
        <v>20</v>
      </c>
      <c r="D277" s="65" t="s">
        <v>38</v>
      </c>
      <c r="E277" s="65">
        <v>0</v>
      </c>
      <c r="F277" s="65">
        <v>0</v>
      </c>
      <c r="H277" s="65">
        <v>0</v>
      </c>
      <c r="K277" s="65" t="s">
        <v>772</v>
      </c>
      <c r="M277" s="65" t="s">
        <v>211</v>
      </c>
      <c r="N277" s="65" t="s">
        <v>212</v>
      </c>
      <c r="O277" s="65">
        <v>10</v>
      </c>
    </row>
    <row r="278" spans="1:16" s="65" customFormat="1" x14ac:dyDescent="0.35">
      <c r="A278" s="65" t="s">
        <v>288</v>
      </c>
      <c r="B278" s="290"/>
      <c r="C278" s="65">
        <v>21</v>
      </c>
      <c r="D278" s="65" t="s">
        <v>38</v>
      </c>
      <c r="E278" s="65">
        <v>0</v>
      </c>
      <c r="F278" s="65">
        <v>0</v>
      </c>
      <c r="H278" s="65">
        <v>0</v>
      </c>
      <c r="K278" s="65" t="s">
        <v>772</v>
      </c>
      <c r="M278" s="65" t="s">
        <v>211</v>
      </c>
      <c r="N278" s="65" t="s">
        <v>212</v>
      </c>
      <c r="O278" s="65">
        <v>10</v>
      </c>
    </row>
    <row r="279" spans="1:16" s="65" customFormat="1" x14ac:dyDescent="0.35">
      <c r="A279" s="65" t="s">
        <v>288</v>
      </c>
      <c r="B279" s="290"/>
      <c r="C279" s="65">
        <v>22</v>
      </c>
      <c r="D279" s="65" t="s">
        <v>38</v>
      </c>
      <c r="E279" s="65">
        <v>0</v>
      </c>
      <c r="F279" s="65">
        <v>0</v>
      </c>
      <c r="H279" s="65">
        <v>0</v>
      </c>
      <c r="K279" s="65" t="s">
        <v>772</v>
      </c>
      <c r="M279" s="65" t="s">
        <v>211</v>
      </c>
      <c r="N279" s="65" t="s">
        <v>212</v>
      </c>
      <c r="O279" s="65">
        <v>10</v>
      </c>
    </row>
    <row r="280" spans="1:16" s="65" customFormat="1" x14ac:dyDescent="0.35">
      <c r="A280" s="65" t="s">
        <v>288</v>
      </c>
      <c r="B280" s="290"/>
      <c r="C280" s="65">
        <v>23</v>
      </c>
      <c r="D280" s="65" t="s">
        <v>38</v>
      </c>
      <c r="E280" s="65">
        <v>0</v>
      </c>
      <c r="F280" s="65">
        <v>0</v>
      </c>
      <c r="H280" s="65">
        <v>0</v>
      </c>
      <c r="K280" s="65" t="s">
        <v>772</v>
      </c>
      <c r="M280" s="65" t="s">
        <v>211</v>
      </c>
      <c r="N280" s="65" t="s">
        <v>212</v>
      </c>
      <c r="O280" s="65">
        <v>10</v>
      </c>
    </row>
    <row r="281" spans="1:16" s="65" customFormat="1" x14ac:dyDescent="0.35">
      <c r="A281" s="65" t="s">
        <v>288</v>
      </c>
      <c r="B281" s="290"/>
      <c r="C281" s="65">
        <v>24</v>
      </c>
      <c r="D281" s="65" t="s">
        <v>38</v>
      </c>
      <c r="E281" s="65">
        <v>0</v>
      </c>
      <c r="F281" s="65">
        <v>0</v>
      </c>
      <c r="H281" s="65">
        <v>0</v>
      </c>
      <c r="K281" s="65" t="s">
        <v>772</v>
      </c>
      <c r="M281" s="65" t="s">
        <v>211</v>
      </c>
      <c r="N281" s="65" t="s">
        <v>212</v>
      </c>
      <c r="O281" s="65">
        <v>10</v>
      </c>
    </row>
    <row r="282" spans="1:16" s="65" customFormat="1" x14ac:dyDescent="0.35">
      <c r="A282" s="65" t="s">
        <v>288</v>
      </c>
      <c r="B282" s="290"/>
      <c r="C282" s="65">
        <v>25</v>
      </c>
      <c r="D282" s="65" t="s">
        <v>38</v>
      </c>
      <c r="E282" s="65">
        <v>0</v>
      </c>
      <c r="F282" s="65">
        <v>0</v>
      </c>
      <c r="H282" s="65">
        <v>0</v>
      </c>
      <c r="K282" s="65" t="s">
        <v>772</v>
      </c>
      <c r="M282" s="65" t="s">
        <v>211</v>
      </c>
      <c r="N282" s="65" t="s">
        <v>212</v>
      </c>
      <c r="O282" s="65">
        <v>10</v>
      </c>
    </row>
    <row r="283" spans="1:16" s="65" customFormat="1" x14ac:dyDescent="0.35">
      <c r="A283" s="65" t="s">
        <v>288</v>
      </c>
      <c r="B283" s="290"/>
      <c r="C283" s="65">
        <v>26</v>
      </c>
      <c r="D283" s="65" t="s">
        <v>38</v>
      </c>
      <c r="E283" s="65">
        <v>0</v>
      </c>
      <c r="F283" s="65">
        <v>0</v>
      </c>
      <c r="H283" s="65">
        <v>0</v>
      </c>
      <c r="K283" s="65" t="s">
        <v>772</v>
      </c>
      <c r="M283" s="65" t="s">
        <v>211</v>
      </c>
      <c r="N283" s="65" t="s">
        <v>212</v>
      </c>
      <c r="O283" s="65">
        <v>10</v>
      </c>
    </row>
    <row r="284" spans="1:16" s="65" customFormat="1" x14ac:dyDescent="0.35">
      <c r="A284" s="65" t="s">
        <v>288</v>
      </c>
      <c r="B284" s="290"/>
      <c r="C284" s="65">
        <v>27</v>
      </c>
      <c r="D284" s="65" t="s">
        <v>38</v>
      </c>
      <c r="E284" s="65">
        <v>0</v>
      </c>
      <c r="F284" s="65">
        <v>0</v>
      </c>
      <c r="H284" s="65">
        <v>0</v>
      </c>
      <c r="K284" s="65" t="s">
        <v>772</v>
      </c>
      <c r="M284" s="65" t="s">
        <v>211</v>
      </c>
      <c r="N284" s="65" t="s">
        <v>212</v>
      </c>
      <c r="O284" s="65">
        <v>10</v>
      </c>
    </row>
    <row r="285" spans="1:16" s="78" customFormat="1" x14ac:dyDescent="0.35">
      <c r="A285" s="287" t="s">
        <v>280</v>
      </c>
      <c r="B285" s="287"/>
      <c r="H285" s="78">
        <v>1</v>
      </c>
      <c r="M285" s="78" t="s">
        <v>211</v>
      </c>
      <c r="N285" s="78" t="s">
        <v>38</v>
      </c>
      <c r="O285" s="78">
        <v>10</v>
      </c>
      <c r="P285" s="78" t="s">
        <v>777</v>
      </c>
    </row>
    <row r="286" spans="1:16" s="65" customFormat="1" x14ac:dyDescent="0.35">
      <c r="A286" s="283" t="s">
        <v>239</v>
      </c>
      <c r="B286" s="284"/>
      <c r="D286" s="65">
        <v>54</v>
      </c>
      <c r="F286" s="65">
        <v>54</v>
      </c>
      <c r="H286" s="65">
        <v>1</v>
      </c>
      <c r="K286" s="65" t="s">
        <v>313</v>
      </c>
      <c r="L286" s="65" t="s">
        <v>513</v>
      </c>
      <c r="M286" s="65" t="s">
        <v>217</v>
      </c>
      <c r="N286" s="65" t="s">
        <v>212</v>
      </c>
      <c r="O286" s="65">
        <v>10</v>
      </c>
    </row>
    <row r="287" spans="1:16" s="65" customFormat="1" x14ac:dyDescent="0.35">
      <c r="A287" s="283" t="s">
        <v>240</v>
      </c>
      <c r="B287" s="284"/>
      <c r="D287" s="65">
        <v>57</v>
      </c>
      <c r="F287" s="65">
        <v>57</v>
      </c>
      <c r="H287" s="65">
        <v>2</v>
      </c>
      <c r="K287" s="65" t="s">
        <v>774</v>
      </c>
      <c r="L287" s="65" t="s">
        <v>514</v>
      </c>
      <c r="M287" s="65" t="s">
        <v>217</v>
      </c>
      <c r="N287" s="65" t="s">
        <v>212</v>
      </c>
      <c r="O287" s="65">
        <v>10</v>
      </c>
    </row>
    <row r="288" spans="1:16" s="65" customFormat="1" x14ac:dyDescent="0.35">
      <c r="A288" s="283" t="s">
        <v>241</v>
      </c>
      <c r="B288" s="284"/>
      <c r="D288" s="65">
        <v>54</v>
      </c>
      <c r="F288" s="65">
        <v>54</v>
      </c>
      <c r="H288" s="65">
        <v>1</v>
      </c>
      <c r="K288" s="65" t="s">
        <v>313</v>
      </c>
      <c r="L288" s="65" t="s">
        <v>513</v>
      </c>
      <c r="M288" s="65" t="s">
        <v>217</v>
      </c>
      <c r="N288" s="65" t="s">
        <v>212</v>
      </c>
      <c r="O288" s="65">
        <v>10</v>
      </c>
    </row>
    <row r="289" spans="1:16" s="65" customFormat="1" x14ac:dyDescent="0.35">
      <c r="A289" s="283" t="s">
        <v>242</v>
      </c>
      <c r="B289" s="284"/>
      <c r="F289" s="65">
        <v>999</v>
      </c>
      <c r="H289" s="65">
        <v>0</v>
      </c>
      <c r="K289" s="65" t="s">
        <v>772</v>
      </c>
      <c r="L289" s="65" t="s">
        <v>515</v>
      </c>
      <c r="M289" s="65" t="s">
        <v>217</v>
      </c>
      <c r="N289" s="65" t="s">
        <v>212</v>
      </c>
      <c r="O289" s="65">
        <v>10</v>
      </c>
    </row>
    <row r="290" spans="1:16" s="65" customFormat="1" x14ac:dyDescent="0.35">
      <c r="A290" s="284" t="s">
        <v>267</v>
      </c>
      <c r="B290" s="284"/>
      <c r="D290" s="65">
        <v>54</v>
      </c>
      <c r="H290" s="65">
        <v>2</v>
      </c>
      <c r="L290" s="65" t="s">
        <v>417</v>
      </c>
      <c r="M290" s="65" t="s">
        <v>1</v>
      </c>
      <c r="N290" s="65" t="s">
        <v>212</v>
      </c>
      <c r="O290" s="65">
        <v>11</v>
      </c>
      <c r="P290" s="65" t="s">
        <v>416</v>
      </c>
    </row>
    <row r="291" spans="1:16" s="65" customFormat="1" x14ac:dyDescent="0.35">
      <c r="A291" s="283" t="s">
        <v>412</v>
      </c>
      <c r="B291" s="284"/>
      <c r="D291" s="65">
        <v>1015.6666666666666</v>
      </c>
      <c r="H291" s="65">
        <v>1</v>
      </c>
      <c r="L291" s="65" t="s">
        <v>432</v>
      </c>
      <c r="M291" s="65" t="s">
        <v>1</v>
      </c>
      <c r="N291" s="65" t="s">
        <v>212</v>
      </c>
      <c r="O291" s="65">
        <v>12</v>
      </c>
      <c r="P291" s="65" t="s">
        <v>431</v>
      </c>
    </row>
    <row r="292" spans="1:16" s="78" customFormat="1" x14ac:dyDescent="0.35">
      <c r="A292" s="287" t="s">
        <v>433</v>
      </c>
      <c r="B292" s="287"/>
      <c r="F292" s="78">
        <v>60.666666666666629</v>
      </c>
      <c r="G292" s="78">
        <v>882</v>
      </c>
      <c r="H292" s="78">
        <v>1</v>
      </c>
      <c r="K292" s="78" t="s">
        <v>355</v>
      </c>
      <c r="L292" s="78" t="s">
        <v>435</v>
      </c>
      <c r="M292" s="78" t="s">
        <v>1</v>
      </c>
      <c r="N292" s="78" t="s">
        <v>212</v>
      </c>
      <c r="O292" s="78">
        <v>13</v>
      </c>
      <c r="P292" s="78" t="s">
        <v>434</v>
      </c>
    </row>
    <row r="293" spans="1:16" s="78" customFormat="1" x14ac:dyDescent="0.35">
      <c r="A293" s="287" t="s">
        <v>436</v>
      </c>
      <c r="B293" s="287"/>
      <c r="F293" s="78">
        <v>-63</v>
      </c>
      <c r="G293" s="78">
        <v>856</v>
      </c>
      <c r="H293" s="78">
        <v>1</v>
      </c>
      <c r="K293" s="78" t="s">
        <v>397</v>
      </c>
      <c r="L293" s="78" t="s">
        <v>438</v>
      </c>
      <c r="M293" s="78" t="s">
        <v>1</v>
      </c>
      <c r="N293" s="78" t="s">
        <v>212</v>
      </c>
      <c r="O293" s="78">
        <v>14</v>
      </c>
      <c r="P293" s="78" t="s">
        <v>437</v>
      </c>
    </row>
    <row r="294" spans="1:16" s="65" customFormat="1" ht="15" customHeight="1" x14ac:dyDescent="0.35">
      <c r="A294" s="65" t="s">
        <v>293</v>
      </c>
      <c r="B294" s="291" t="s">
        <v>689</v>
      </c>
      <c r="C294" s="65">
        <v>1</v>
      </c>
      <c r="D294" s="65">
        <v>3</v>
      </c>
      <c r="E294" s="65">
        <v>3</v>
      </c>
      <c r="F294" s="65">
        <v>7</v>
      </c>
      <c r="G294" s="65">
        <v>10</v>
      </c>
      <c r="H294" s="65">
        <v>0</v>
      </c>
      <c r="I294" s="65">
        <v>7</v>
      </c>
      <c r="K294" s="65" t="s">
        <v>345</v>
      </c>
      <c r="L294" s="65" t="s">
        <v>459</v>
      </c>
      <c r="M294" s="65" t="s">
        <v>1</v>
      </c>
      <c r="N294" s="65" t="s">
        <v>212</v>
      </c>
      <c r="O294" s="65">
        <v>14</v>
      </c>
    </row>
    <row r="295" spans="1:16" s="65" customFormat="1" x14ac:dyDescent="0.35">
      <c r="A295" s="65" t="s">
        <v>293</v>
      </c>
      <c r="B295" s="291" t="s">
        <v>689</v>
      </c>
      <c r="C295" s="65">
        <v>2</v>
      </c>
      <c r="D295" s="65">
        <v>4</v>
      </c>
      <c r="E295" s="65">
        <v>3</v>
      </c>
      <c r="F295" s="65">
        <v>13</v>
      </c>
      <c r="G295" s="65">
        <v>11</v>
      </c>
      <c r="H295" s="65">
        <v>0</v>
      </c>
      <c r="I295" s="65">
        <v>7</v>
      </c>
      <c r="K295" s="65" t="s">
        <v>345</v>
      </c>
      <c r="L295" s="65" t="s">
        <v>461</v>
      </c>
      <c r="M295" s="65" t="s">
        <v>1</v>
      </c>
      <c r="N295" s="65" t="s">
        <v>212</v>
      </c>
      <c r="O295" s="65">
        <v>14</v>
      </c>
    </row>
    <row r="296" spans="1:16" s="65" customFormat="1" x14ac:dyDescent="0.35">
      <c r="A296" s="65" t="s">
        <v>293</v>
      </c>
      <c r="B296" s="291" t="s">
        <v>689</v>
      </c>
      <c r="C296" s="65">
        <v>3</v>
      </c>
      <c r="D296" s="65">
        <v>4</v>
      </c>
      <c r="E296" s="65">
        <v>3</v>
      </c>
      <c r="F296" s="65">
        <v>12</v>
      </c>
      <c r="G296" s="65">
        <v>12</v>
      </c>
      <c r="H296" s="65">
        <v>0</v>
      </c>
      <c r="I296" s="65">
        <v>7</v>
      </c>
      <c r="K296" s="65" t="s">
        <v>345</v>
      </c>
      <c r="L296" s="65" t="s">
        <v>463</v>
      </c>
      <c r="M296" s="65" t="s">
        <v>1</v>
      </c>
      <c r="N296" s="65" t="s">
        <v>212</v>
      </c>
      <c r="O296" s="65">
        <v>14</v>
      </c>
    </row>
    <row r="297" spans="1:16" s="65" customFormat="1" x14ac:dyDescent="0.35">
      <c r="A297" s="65" t="s">
        <v>293</v>
      </c>
      <c r="B297" s="291" t="s">
        <v>689</v>
      </c>
      <c r="C297" s="65">
        <v>4</v>
      </c>
      <c r="D297" s="65">
        <v>3</v>
      </c>
      <c r="E297" s="65">
        <v>3</v>
      </c>
      <c r="F297" s="65">
        <v>10</v>
      </c>
      <c r="G297" s="65">
        <v>8</v>
      </c>
      <c r="H297" s="65">
        <v>0</v>
      </c>
      <c r="I297" s="65">
        <v>7</v>
      </c>
      <c r="K297" s="65" t="s">
        <v>345</v>
      </c>
      <c r="L297" s="65" t="s">
        <v>778</v>
      </c>
      <c r="M297" s="65" t="s">
        <v>1</v>
      </c>
      <c r="N297" s="65" t="s">
        <v>212</v>
      </c>
      <c r="O297" s="65">
        <v>14</v>
      </c>
    </row>
    <row r="298" spans="1:16" s="65" customFormat="1" x14ac:dyDescent="0.35">
      <c r="A298" s="65" t="s">
        <v>293</v>
      </c>
      <c r="B298" s="291" t="s">
        <v>689</v>
      </c>
      <c r="C298" s="65">
        <v>5</v>
      </c>
      <c r="D298" s="65">
        <v>3</v>
      </c>
      <c r="E298" s="65">
        <v>3</v>
      </c>
      <c r="F298" s="65">
        <v>6</v>
      </c>
      <c r="G298" s="65">
        <v>8</v>
      </c>
      <c r="H298" s="65">
        <v>0</v>
      </c>
      <c r="I298" s="65">
        <v>7</v>
      </c>
      <c r="K298" s="65" t="s">
        <v>345</v>
      </c>
      <c r="L298" s="65" t="s">
        <v>467</v>
      </c>
      <c r="M298" s="65" t="s">
        <v>1</v>
      </c>
      <c r="N298" s="65" t="s">
        <v>212</v>
      </c>
      <c r="O298" s="65">
        <v>14</v>
      </c>
    </row>
    <row r="299" spans="1:16" s="65" customFormat="1" x14ac:dyDescent="0.35">
      <c r="A299" s="65" t="s">
        <v>293</v>
      </c>
      <c r="B299" s="291" t="s">
        <v>689</v>
      </c>
      <c r="C299" s="65">
        <v>6</v>
      </c>
      <c r="D299" s="65">
        <v>4</v>
      </c>
      <c r="E299" s="65">
        <v>3</v>
      </c>
      <c r="F299" s="65">
        <v>9</v>
      </c>
      <c r="G299" s="65">
        <v>12</v>
      </c>
      <c r="H299" s="65">
        <v>0</v>
      </c>
      <c r="I299" s="65">
        <v>7</v>
      </c>
      <c r="K299" s="65" t="s">
        <v>345</v>
      </c>
      <c r="L299" s="65" t="s">
        <v>465</v>
      </c>
      <c r="M299" s="65" t="s">
        <v>1</v>
      </c>
      <c r="N299" s="65" t="s">
        <v>212</v>
      </c>
      <c r="O299" s="65">
        <v>14</v>
      </c>
    </row>
    <row r="300" spans="1:16" s="65" customFormat="1" x14ac:dyDescent="0.35">
      <c r="A300" s="65" t="s">
        <v>293</v>
      </c>
      <c r="B300" s="291" t="s">
        <v>689</v>
      </c>
      <c r="C300" s="65">
        <v>7</v>
      </c>
      <c r="D300" s="65">
        <v>3</v>
      </c>
      <c r="E300" s="65">
        <v>3</v>
      </c>
      <c r="F300" s="65">
        <v>6</v>
      </c>
      <c r="G300" s="65">
        <v>9</v>
      </c>
      <c r="H300" s="65">
        <v>0</v>
      </c>
      <c r="I300" s="65">
        <v>7</v>
      </c>
      <c r="K300" s="65" t="s">
        <v>345</v>
      </c>
      <c r="L300" s="65" t="s">
        <v>467</v>
      </c>
      <c r="M300" s="65" t="s">
        <v>1</v>
      </c>
      <c r="N300" s="65" t="s">
        <v>212</v>
      </c>
      <c r="O300" s="65">
        <v>14</v>
      </c>
    </row>
    <row r="301" spans="1:16" s="65" customFormat="1" x14ac:dyDescent="0.35">
      <c r="A301" s="65" t="s">
        <v>293</v>
      </c>
      <c r="B301" s="291" t="s">
        <v>689</v>
      </c>
      <c r="C301" s="65">
        <v>8</v>
      </c>
      <c r="D301" s="65">
        <v>3</v>
      </c>
      <c r="E301" s="65">
        <v>3</v>
      </c>
      <c r="F301" s="65">
        <v>8</v>
      </c>
      <c r="G301" s="65">
        <v>6</v>
      </c>
      <c r="H301" s="65">
        <v>0</v>
      </c>
      <c r="I301" s="65">
        <v>7</v>
      </c>
      <c r="K301" s="65" t="s">
        <v>345</v>
      </c>
      <c r="L301" s="65" t="s">
        <v>473</v>
      </c>
      <c r="M301" s="65" t="s">
        <v>1</v>
      </c>
      <c r="N301" s="65" t="s">
        <v>212</v>
      </c>
      <c r="O301" s="65">
        <v>14</v>
      </c>
    </row>
    <row r="302" spans="1:16" s="65" customFormat="1" x14ac:dyDescent="0.35">
      <c r="A302" s="65" t="s">
        <v>293</v>
      </c>
      <c r="B302" s="291" t="s">
        <v>689</v>
      </c>
      <c r="C302" s="65">
        <v>9</v>
      </c>
      <c r="D302" s="65">
        <v>4</v>
      </c>
      <c r="E302" s="65">
        <v>3</v>
      </c>
      <c r="F302" s="65">
        <v>13</v>
      </c>
      <c r="G302" s="65">
        <v>15</v>
      </c>
      <c r="H302" s="65">
        <v>0</v>
      </c>
      <c r="I302" s="65">
        <v>7</v>
      </c>
      <c r="K302" s="65" t="s">
        <v>345</v>
      </c>
      <c r="L302" s="65" t="s">
        <v>461</v>
      </c>
      <c r="M302" s="65" t="s">
        <v>1</v>
      </c>
      <c r="N302" s="65" t="s">
        <v>212</v>
      </c>
      <c r="O302" s="65">
        <v>14</v>
      </c>
    </row>
    <row r="303" spans="1:16" s="65" customFormat="1" x14ac:dyDescent="0.35">
      <c r="A303" s="65" t="s">
        <v>293</v>
      </c>
      <c r="B303" s="291" t="s">
        <v>689</v>
      </c>
      <c r="C303" s="65">
        <v>10</v>
      </c>
      <c r="D303" s="65">
        <v>4</v>
      </c>
      <c r="E303" s="65">
        <v>3</v>
      </c>
      <c r="F303" s="65">
        <v>12</v>
      </c>
      <c r="G303" s="65">
        <v>12</v>
      </c>
      <c r="H303" s="65">
        <v>0</v>
      </c>
      <c r="I303" s="65">
        <v>7</v>
      </c>
      <c r="K303" s="65" t="s">
        <v>345</v>
      </c>
      <c r="L303" s="65" t="s">
        <v>463</v>
      </c>
      <c r="M303" s="65" t="s">
        <v>1</v>
      </c>
      <c r="N303" s="65" t="s">
        <v>212</v>
      </c>
      <c r="O303" s="65">
        <v>14</v>
      </c>
    </row>
    <row r="304" spans="1:16" s="65" customFormat="1" x14ac:dyDescent="0.35">
      <c r="A304" s="65" t="s">
        <v>293</v>
      </c>
      <c r="B304" s="291" t="s">
        <v>689</v>
      </c>
      <c r="C304" s="65">
        <v>11</v>
      </c>
      <c r="D304" s="65">
        <v>3</v>
      </c>
      <c r="E304" s="65">
        <v>3</v>
      </c>
      <c r="F304" s="65">
        <v>9</v>
      </c>
      <c r="G304" s="65">
        <v>9</v>
      </c>
      <c r="H304" s="65">
        <v>0</v>
      </c>
      <c r="I304" s="65">
        <v>7</v>
      </c>
      <c r="K304" s="65" t="s">
        <v>345</v>
      </c>
      <c r="L304" s="65" t="s">
        <v>465</v>
      </c>
      <c r="M304" s="65" t="s">
        <v>1</v>
      </c>
      <c r="N304" s="65" t="s">
        <v>212</v>
      </c>
      <c r="O304" s="65">
        <v>14</v>
      </c>
    </row>
    <row r="305" spans="1:15" s="65" customFormat="1" x14ac:dyDescent="0.35">
      <c r="A305" s="65" t="s">
        <v>293</v>
      </c>
      <c r="B305" s="291" t="s">
        <v>689</v>
      </c>
      <c r="C305" s="65">
        <v>12</v>
      </c>
      <c r="D305" s="65">
        <v>3</v>
      </c>
      <c r="E305" s="65">
        <v>3</v>
      </c>
      <c r="F305" s="65">
        <v>6</v>
      </c>
      <c r="G305" s="65">
        <v>10</v>
      </c>
      <c r="H305" s="65">
        <v>0</v>
      </c>
      <c r="I305" s="65">
        <v>7</v>
      </c>
      <c r="K305" s="65" t="s">
        <v>345</v>
      </c>
      <c r="L305" s="65" t="s">
        <v>467</v>
      </c>
      <c r="M305" s="65" t="s">
        <v>1</v>
      </c>
      <c r="N305" s="65" t="s">
        <v>212</v>
      </c>
      <c r="O305" s="65">
        <v>14</v>
      </c>
    </row>
    <row r="306" spans="1:15" s="65" customFormat="1" x14ac:dyDescent="0.35">
      <c r="A306" s="65" t="s">
        <v>293</v>
      </c>
      <c r="B306" s="291" t="s">
        <v>689</v>
      </c>
      <c r="C306" s="65">
        <v>13</v>
      </c>
      <c r="D306" s="65">
        <v>4</v>
      </c>
      <c r="E306" s="65">
        <v>3</v>
      </c>
      <c r="F306" s="65">
        <v>9</v>
      </c>
      <c r="G306" s="65">
        <v>12</v>
      </c>
      <c r="H306" s="65">
        <v>0</v>
      </c>
      <c r="I306" s="65">
        <v>7</v>
      </c>
      <c r="K306" s="65" t="s">
        <v>345</v>
      </c>
      <c r="L306" s="65" t="s">
        <v>465</v>
      </c>
      <c r="M306" s="65" t="s">
        <v>1</v>
      </c>
      <c r="N306" s="65" t="s">
        <v>212</v>
      </c>
      <c r="O306" s="65">
        <v>14</v>
      </c>
    </row>
    <row r="307" spans="1:15" s="65" customFormat="1" x14ac:dyDescent="0.35">
      <c r="A307" s="65" t="s">
        <v>293</v>
      </c>
      <c r="B307" s="291" t="s">
        <v>689</v>
      </c>
      <c r="C307" s="65">
        <v>14</v>
      </c>
      <c r="D307" s="65">
        <v>4</v>
      </c>
      <c r="E307" s="65">
        <v>3</v>
      </c>
      <c r="F307" s="65">
        <v>13</v>
      </c>
      <c r="G307" s="65">
        <v>11</v>
      </c>
      <c r="H307" s="65">
        <v>0</v>
      </c>
      <c r="I307" s="65">
        <v>7</v>
      </c>
      <c r="K307" s="65" t="s">
        <v>345</v>
      </c>
      <c r="L307" s="65" t="s">
        <v>461</v>
      </c>
      <c r="M307" s="65" t="s">
        <v>1</v>
      </c>
      <c r="N307" s="65" t="s">
        <v>212</v>
      </c>
      <c r="O307" s="65">
        <v>14</v>
      </c>
    </row>
    <row r="308" spans="1:15" s="65" customFormat="1" x14ac:dyDescent="0.35">
      <c r="A308" s="65" t="s">
        <v>293</v>
      </c>
      <c r="B308" s="291" t="s">
        <v>689</v>
      </c>
      <c r="C308" s="65">
        <v>15</v>
      </c>
      <c r="D308" s="65">
        <v>3</v>
      </c>
      <c r="E308" s="65">
        <v>3</v>
      </c>
      <c r="F308" s="65">
        <v>8</v>
      </c>
      <c r="G308" s="65">
        <v>7</v>
      </c>
      <c r="H308" s="65">
        <v>0</v>
      </c>
      <c r="I308" s="65">
        <v>7</v>
      </c>
      <c r="K308" s="65" t="s">
        <v>345</v>
      </c>
      <c r="L308" s="65" t="s">
        <v>473</v>
      </c>
      <c r="M308" s="65" t="s">
        <v>1</v>
      </c>
      <c r="N308" s="65" t="s">
        <v>212</v>
      </c>
      <c r="O308" s="65">
        <v>14</v>
      </c>
    </row>
    <row r="309" spans="1:15" s="65" customFormat="1" x14ac:dyDescent="0.35">
      <c r="A309" s="65" t="s">
        <v>293</v>
      </c>
      <c r="B309" s="291" t="s">
        <v>689</v>
      </c>
      <c r="C309" s="65">
        <v>16</v>
      </c>
      <c r="D309" s="65">
        <v>3</v>
      </c>
      <c r="E309" s="65">
        <v>3</v>
      </c>
      <c r="F309" s="65">
        <v>8</v>
      </c>
      <c r="G309" s="65">
        <v>6</v>
      </c>
      <c r="H309" s="65">
        <v>0</v>
      </c>
      <c r="I309" s="65">
        <v>7</v>
      </c>
      <c r="K309" s="65" t="s">
        <v>345</v>
      </c>
      <c r="L309" s="65" t="s">
        <v>473</v>
      </c>
      <c r="M309" s="65" t="s">
        <v>1</v>
      </c>
      <c r="N309" s="65" t="s">
        <v>212</v>
      </c>
      <c r="O309" s="65">
        <v>14</v>
      </c>
    </row>
    <row r="310" spans="1:15" s="65" customFormat="1" x14ac:dyDescent="0.35">
      <c r="A310" s="65" t="s">
        <v>293</v>
      </c>
      <c r="B310" s="291" t="s">
        <v>689</v>
      </c>
      <c r="C310" s="65">
        <v>17</v>
      </c>
      <c r="D310" s="65">
        <v>3</v>
      </c>
      <c r="E310" s="65">
        <v>3</v>
      </c>
      <c r="F310" s="65">
        <v>9</v>
      </c>
      <c r="G310" s="65">
        <v>7</v>
      </c>
      <c r="H310" s="65">
        <v>0</v>
      </c>
      <c r="I310" s="65">
        <v>7</v>
      </c>
      <c r="K310" s="65" t="s">
        <v>345</v>
      </c>
      <c r="L310" s="65" t="s">
        <v>465</v>
      </c>
      <c r="M310" s="65" t="s">
        <v>1</v>
      </c>
      <c r="N310" s="65" t="s">
        <v>212</v>
      </c>
      <c r="O310" s="65">
        <v>14</v>
      </c>
    </row>
    <row r="311" spans="1:15" s="65" customFormat="1" x14ac:dyDescent="0.35">
      <c r="A311" s="65" t="s">
        <v>293</v>
      </c>
      <c r="B311" s="291" t="s">
        <v>689</v>
      </c>
      <c r="C311" s="65">
        <v>18</v>
      </c>
      <c r="D311" s="65">
        <v>3</v>
      </c>
      <c r="E311" s="65">
        <v>3</v>
      </c>
      <c r="F311" s="65">
        <v>8</v>
      </c>
      <c r="G311" s="65">
        <v>8</v>
      </c>
      <c r="H311" s="65">
        <v>0</v>
      </c>
      <c r="I311" s="65">
        <v>7</v>
      </c>
      <c r="K311" s="65" t="s">
        <v>345</v>
      </c>
      <c r="L311" s="65" t="s">
        <v>473</v>
      </c>
      <c r="M311" s="65" t="s">
        <v>1</v>
      </c>
      <c r="N311" s="65" t="s">
        <v>212</v>
      </c>
      <c r="O311" s="65">
        <v>14</v>
      </c>
    </row>
    <row r="312" spans="1:15" s="65" customFormat="1" x14ac:dyDescent="0.35">
      <c r="A312" s="65" t="s">
        <v>293</v>
      </c>
      <c r="B312" s="291" t="s">
        <v>689</v>
      </c>
      <c r="C312" s="65">
        <v>19</v>
      </c>
      <c r="D312" s="65" t="s">
        <v>38</v>
      </c>
      <c r="E312" s="65">
        <v>0</v>
      </c>
      <c r="F312" s="65">
        <v>0</v>
      </c>
      <c r="G312" s="65">
        <v>0</v>
      </c>
      <c r="H312" s="65">
        <v>0</v>
      </c>
      <c r="I312" s="65">
        <v>7</v>
      </c>
      <c r="K312" s="65" t="s">
        <v>345</v>
      </c>
      <c r="L312" s="65" t="s">
        <v>779</v>
      </c>
      <c r="M312" s="65" t="s">
        <v>1</v>
      </c>
      <c r="N312" s="65" t="s">
        <v>212</v>
      </c>
      <c r="O312" s="65">
        <v>14</v>
      </c>
    </row>
    <row r="313" spans="1:15" s="65" customFormat="1" x14ac:dyDescent="0.35">
      <c r="A313" s="65" t="s">
        <v>293</v>
      </c>
      <c r="B313" s="291" t="s">
        <v>689</v>
      </c>
      <c r="C313" s="65">
        <v>20</v>
      </c>
      <c r="D313" s="65" t="s">
        <v>38</v>
      </c>
      <c r="E313" s="65">
        <v>0</v>
      </c>
      <c r="F313" s="65">
        <v>0</v>
      </c>
      <c r="G313" s="65">
        <v>0</v>
      </c>
      <c r="H313" s="65">
        <v>0</v>
      </c>
      <c r="I313" s="65">
        <v>7</v>
      </c>
      <c r="K313" s="65" t="s">
        <v>345</v>
      </c>
      <c r="L313" s="65" t="s">
        <v>779</v>
      </c>
      <c r="M313" s="65" t="s">
        <v>1</v>
      </c>
      <c r="N313" s="65" t="s">
        <v>212</v>
      </c>
      <c r="O313" s="65">
        <v>14</v>
      </c>
    </row>
    <row r="314" spans="1:15" s="65" customFormat="1" x14ac:dyDescent="0.35">
      <c r="A314" s="65" t="s">
        <v>293</v>
      </c>
      <c r="B314" s="291" t="s">
        <v>689</v>
      </c>
      <c r="C314" s="65">
        <v>21</v>
      </c>
      <c r="D314" s="65" t="s">
        <v>38</v>
      </c>
      <c r="E314" s="65">
        <v>0</v>
      </c>
      <c r="F314" s="65">
        <v>0</v>
      </c>
      <c r="G314" s="65">
        <v>0</v>
      </c>
      <c r="H314" s="65">
        <v>0</v>
      </c>
      <c r="I314" s="65">
        <v>7</v>
      </c>
      <c r="K314" s="65" t="s">
        <v>345</v>
      </c>
      <c r="L314" s="65" t="s">
        <v>779</v>
      </c>
      <c r="M314" s="65" t="s">
        <v>1</v>
      </c>
      <c r="N314" s="65" t="s">
        <v>212</v>
      </c>
      <c r="O314" s="65">
        <v>14</v>
      </c>
    </row>
    <row r="315" spans="1:15" s="65" customFormat="1" x14ac:dyDescent="0.35">
      <c r="A315" s="65" t="s">
        <v>293</v>
      </c>
      <c r="B315" s="291" t="s">
        <v>689</v>
      </c>
      <c r="C315" s="65">
        <v>22</v>
      </c>
      <c r="D315" s="65" t="s">
        <v>38</v>
      </c>
      <c r="E315" s="65">
        <v>0</v>
      </c>
      <c r="F315" s="65">
        <v>0</v>
      </c>
      <c r="G315" s="65">
        <v>0</v>
      </c>
      <c r="H315" s="65">
        <v>0</v>
      </c>
      <c r="I315" s="65">
        <v>7</v>
      </c>
      <c r="K315" s="65" t="s">
        <v>345</v>
      </c>
      <c r="L315" s="65" t="s">
        <v>779</v>
      </c>
      <c r="M315" s="65" t="s">
        <v>1</v>
      </c>
      <c r="N315" s="65" t="s">
        <v>212</v>
      </c>
      <c r="O315" s="65">
        <v>14</v>
      </c>
    </row>
    <row r="316" spans="1:15" s="65" customFormat="1" x14ac:dyDescent="0.35">
      <c r="A316" s="65" t="s">
        <v>293</v>
      </c>
      <c r="B316" s="291" t="s">
        <v>689</v>
      </c>
      <c r="C316" s="65">
        <v>23</v>
      </c>
      <c r="D316" s="65" t="s">
        <v>38</v>
      </c>
      <c r="E316" s="65">
        <v>0</v>
      </c>
      <c r="F316" s="65">
        <v>0</v>
      </c>
      <c r="G316" s="65">
        <v>0</v>
      </c>
      <c r="H316" s="65">
        <v>0</v>
      </c>
      <c r="I316" s="65">
        <v>7</v>
      </c>
      <c r="K316" s="65" t="s">
        <v>345</v>
      </c>
      <c r="L316" s="65" t="s">
        <v>779</v>
      </c>
      <c r="M316" s="65" t="s">
        <v>1</v>
      </c>
      <c r="N316" s="65" t="s">
        <v>212</v>
      </c>
      <c r="O316" s="65">
        <v>14</v>
      </c>
    </row>
    <row r="317" spans="1:15" s="65" customFormat="1" x14ac:dyDescent="0.35">
      <c r="A317" s="65" t="s">
        <v>293</v>
      </c>
      <c r="B317" s="291" t="s">
        <v>689</v>
      </c>
      <c r="C317" s="65">
        <v>24</v>
      </c>
      <c r="D317" s="65" t="s">
        <v>38</v>
      </c>
      <c r="E317" s="65">
        <v>0</v>
      </c>
      <c r="F317" s="65">
        <v>0</v>
      </c>
      <c r="G317" s="65">
        <v>0</v>
      </c>
      <c r="H317" s="65">
        <v>0</v>
      </c>
      <c r="I317" s="65">
        <v>7</v>
      </c>
      <c r="K317" s="65" t="s">
        <v>345</v>
      </c>
      <c r="L317" s="65" t="s">
        <v>779</v>
      </c>
      <c r="M317" s="65" t="s">
        <v>1</v>
      </c>
      <c r="N317" s="65" t="s">
        <v>212</v>
      </c>
      <c r="O317" s="65">
        <v>14</v>
      </c>
    </row>
    <row r="318" spans="1:15" s="65" customFormat="1" x14ac:dyDescent="0.35">
      <c r="A318" s="65" t="s">
        <v>293</v>
      </c>
      <c r="B318" s="291" t="s">
        <v>689</v>
      </c>
      <c r="C318" s="65">
        <v>25</v>
      </c>
      <c r="D318" s="65" t="s">
        <v>38</v>
      </c>
      <c r="E318" s="65">
        <v>0</v>
      </c>
      <c r="F318" s="65">
        <v>0</v>
      </c>
      <c r="G318" s="65">
        <v>0</v>
      </c>
      <c r="H318" s="65">
        <v>0</v>
      </c>
      <c r="I318" s="65">
        <v>7</v>
      </c>
      <c r="K318" s="65" t="s">
        <v>345</v>
      </c>
      <c r="L318" s="65" t="s">
        <v>779</v>
      </c>
      <c r="M318" s="65" t="s">
        <v>1</v>
      </c>
      <c r="N318" s="65" t="s">
        <v>212</v>
      </c>
      <c r="O318" s="65">
        <v>14</v>
      </c>
    </row>
    <row r="319" spans="1:15" s="65" customFormat="1" x14ac:dyDescent="0.35">
      <c r="A319" s="65" t="s">
        <v>293</v>
      </c>
      <c r="B319" s="291" t="s">
        <v>689</v>
      </c>
      <c r="C319" s="65">
        <v>26</v>
      </c>
      <c r="D319" s="65" t="s">
        <v>38</v>
      </c>
      <c r="E319" s="65">
        <v>0</v>
      </c>
      <c r="F319" s="65">
        <v>0</v>
      </c>
      <c r="G319" s="65">
        <v>0</v>
      </c>
      <c r="H319" s="65">
        <v>0</v>
      </c>
      <c r="I319" s="65">
        <v>7</v>
      </c>
      <c r="K319" s="65" t="s">
        <v>345</v>
      </c>
      <c r="L319" s="65" t="s">
        <v>779</v>
      </c>
      <c r="M319" s="65" t="s">
        <v>1</v>
      </c>
      <c r="N319" s="65" t="s">
        <v>212</v>
      </c>
      <c r="O319" s="65">
        <v>14</v>
      </c>
    </row>
    <row r="320" spans="1:15" s="65" customFormat="1" x14ac:dyDescent="0.35">
      <c r="A320" s="65" t="s">
        <v>293</v>
      </c>
      <c r="B320" s="291" t="s">
        <v>689</v>
      </c>
      <c r="C320" s="65">
        <v>27</v>
      </c>
      <c r="D320" s="65" t="s">
        <v>38</v>
      </c>
      <c r="E320" s="65">
        <v>0</v>
      </c>
      <c r="F320" s="65">
        <v>0</v>
      </c>
      <c r="G320" s="65">
        <v>0</v>
      </c>
      <c r="H320" s="65">
        <v>0</v>
      </c>
      <c r="I320" s="65">
        <v>7</v>
      </c>
      <c r="K320" s="65" t="s">
        <v>345</v>
      </c>
      <c r="L320" s="65" t="s">
        <v>779</v>
      </c>
      <c r="M320" s="65" t="s">
        <v>1</v>
      </c>
      <c r="N320" s="65" t="s">
        <v>212</v>
      </c>
      <c r="O320" s="65">
        <v>14</v>
      </c>
    </row>
    <row r="321" spans="1:15" s="65" customFormat="1" ht="15" customHeight="1" x14ac:dyDescent="0.35">
      <c r="A321" s="65" t="s">
        <v>293</v>
      </c>
      <c r="B321" s="291" t="s">
        <v>690</v>
      </c>
      <c r="C321" s="65">
        <v>1</v>
      </c>
      <c r="D321" s="65">
        <v>3</v>
      </c>
      <c r="E321" s="65">
        <v>3</v>
      </c>
      <c r="F321" s="65">
        <v>7</v>
      </c>
      <c r="G321" s="65">
        <v>9</v>
      </c>
      <c r="H321" s="65">
        <v>0</v>
      </c>
      <c r="I321" s="65">
        <v>8</v>
      </c>
      <c r="K321" s="65" t="s">
        <v>349</v>
      </c>
      <c r="L321" s="65" t="s">
        <v>459</v>
      </c>
      <c r="M321" s="65" t="s">
        <v>1</v>
      </c>
      <c r="N321" s="65" t="s">
        <v>212</v>
      </c>
      <c r="O321" s="65">
        <v>14</v>
      </c>
    </row>
    <row r="322" spans="1:15" s="65" customFormat="1" x14ac:dyDescent="0.35">
      <c r="A322" s="65" t="s">
        <v>293</v>
      </c>
      <c r="B322" s="291" t="s">
        <v>690</v>
      </c>
      <c r="C322" s="65">
        <v>2</v>
      </c>
      <c r="D322" s="65">
        <v>4</v>
      </c>
      <c r="E322" s="65">
        <v>3</v>
      </c>
      <c r="F322" s="65">
        <v>13</v>
      </c>
      <c r="G322" s="65">
        <v>11</v>
      </c>
      <c r="H322" s="65">
        <v>0</v>
      </c>
      <c r="I322" s="65">
        <v>8</v>
      </c>
      <c r="K322" s="65" t="s">
        <v>349</v>
      </c>
      <c r="L322" s="65" t="s">
        <v>461</v>
      </c>
      <c r="M322" s="65" t="s">
        <v>1</v>
      </c>
      <c r="N322" s="65" t="s">
        <v>212</v>
      </c>
      <c r="O322" s="65">
        <v>14</v>
      </c>
    </row>
    <row r="323" spans="1:15" s="65" customFormat="1" x14ac:dyDescent="0.35">
      <c r="A323" s="65" t="s">
        <v>293</v>
      </c>
      <c r="B323" s="291" t="s">
        <v>690</v>
      </c>
      <c r="C323" s="65">
        <v>3</v>
      </c>
      <c r="D323" s="65">
        <v>4</v>
      </c>
      <c r="E323" s="65">
        <v>3</v>
      </c>
      <c r="F323" s="65">
        <v>12</v>
      </c>
      <c r="G323" s="65">
        <v>12</v>
      </c>
      <c r="H323" s="65">
        <v>0</v>
      </c>
      <c r="I323" s="65">
        <v>8</v>
      </c>
      <c r="K323" s="65" t="s">
        <v>349</v>
      </c>
      <c r="L323" s="65" t="s">
        <v>463</v>
      </c>
      <c r="M323" s="65" t="s">
        <v>1</v>
      </c>
      <c r="N323" s="65" t="s">
        <v>212</v>
      </c>
      <c r="O323" s="65">
        <v>14</v>
      </c>
    </row>
    <row r="324" spans="1:15" s="65" customFormat="1" x14ac:dyDescent="0.35">
      <c r="A324" s="65" t="s">
        <v>293</v>
      </c>
      <c r="B324" s="291" t="s">
        <v>690</v>
      </c>
      <c r="C324" s="65">
        <v>4</v>
      </c>
      <c r="D324" s="65">
        <v>3</v>
      </c>
      <c r="E324" s="65">
        <v>3</v>
      </c>
      <c r="F324" s="65">
        <v>10</v>
      </c>
      <c r="G324" s="65">
        <v>8</v>
      </c>
      <c r="H324" s="65">
        <v>0</v>
      </c>
      <c r="I324" s="65">
        <v>8</v>
      </c>
      <c r="K324" s="65" t="s">
        <v>349</v>
      </c>
      <c r="L324" s="65" t="s">
        <v>778</v>
      </c>
      <c r="M324" s="65" t="s">
        <v>1</v>
      </c>
      <c r="N324" s="65" t="s">
        <v>212</v>
      </c>
      <c r="O324" s="65">
        <v>14</v>
      </c>
    </row>
    <row r="325" spans="1:15" s="65" customFormat="1" x14ac:dyDescent="0.35">
      <c r="A325" s="65" t="s">
        <v>293</v>
      </c>
      <c r="B325" s="291" t="s">
        <v>690</v>
      </c>
      <c r="C325" s="65">
        <v>5</v>
      </c>
      <c r="D325" s="65">
        <v>3</v>
      </c>
      <c r="E325" s="65">
        <v>3</v>
      </c>
      <c r="F325" s="65">
        <v>6</v>
      </c>
      <c r="G325" s="65">
        <v>8</v>
      </c>
      <c r="H325" s="65">
        <v>0</v>
      </c>
      <c r="I325" s="65">
        <v>8</v>
      </c>
      <c r="K325" s="65" t="s">
        <v>349</v>
      </c>
      <c r="L325" s="65" t="s">
        <v>467</v>
      </c>
      <c r="M325" s="65" t="s">
        <v>1</v>
      </c>
      <c r="N325" s="65" t="s">
        <v>212</v>
      </c>
      <c r="O325" s="65">
        <v>14</v>
      </c>
    </row>
    <row r="326" spans="1:15" s="65" customFormat="1" x14ac:dyDescent="0.35">
      <c r="A326" s="65" t="s">
        <v>293</v>
      </c>
      <c r="B326" s="291" t="s">
        <v>690</v>
      </c>
      <c r="C326" s="65">
        <v>6</v>
      </c>
      <c r="D326" s="65">
        <v>4</v>
      </c>
      <c r="E326" s="65">
        <v>3</v>
      </c>
      <c r="F326" s="65">
        <v>9</v>
      </c>
      <c r="G326" s="65">
        <v>10</v>
      </c>
      <c r="H326" s="65">
        <v>0</v>
      </c>
      <c r="I326" s="65">
        <v>8</v>
      </c>
      <c r="K326" s="65" t="s">
        <v>349</v>
      </c>
      <c r="L326" s="65" t="s">
        <v>465</v>
      </c>
      <c r="M326" s="65" t="s">
        <v>1</v>
      </c>
      <c r="N326" s="65" t="s">
        <v>212</v>
      </c>
      <c r="O326" s="65">
        <v>14</v>
      </c>
    </row>
    <row r="327" spans="1:15" s="65" customFormat="1" x14ac:dyDescent="0.35">
      <c r="A327" s="65" t="s">
        <v>293</v>
      </c>
      <c r="B327" s="291" t="s">
        <v>690</v>
      </c>
      <c r="C327" s="65">
        <v>7</v>
      </c>
      <c r="D327" s="65">
        <v>3</v>
      </c>
      <c r="E327" s="65">
        <v>3</v>
      </c>
      <c r="F327" s="65">
        <v>6</v>
      </c>
      <c r="G327" s="65">
        <v>9</v>
      </c>
      <c r="H327" s="65">
        <v>0</v>
      </c>
      <c r="I327" s="65">
        <v>8</v>
      </c>
      <c r="K327" s="65" t="s">
        <v>349</v>
      </c>
      <c r="L327" s="65" t="s">
        <v>467</v>
      </c>
      <c r="M327" s="65" t="s">
        <v>1</v>
      </c>
      <c r="N327" s="65" t="s">
        <v>212</v>
      </c>
      <c r="O327" s="65">
        <v>14</v>
      </c>
    </row>
    <row r="328" spans="1:15" s="65" customFormat="1" x14ac:dyDescent="0.35">
      <c r="A328" s="65" t="s">
        <v>293</v>
      </c>
      <c r="B328" s="291" t="s">
        <v>690</v>
      </c>
      <c r="C328" s="65">
        <v>8</v>
      </c>
      <c r="D328" s="65">
        <v>3</v>
      </c>
      <c r="E328" s="65">
        <v>3</v>
      </c>
      <c r="F328" s="65">
        <v>8</v>
      </c>
      <c r="G328" s="65">
        <v>8</v>
      </c>
      <c r="H328" s="65">
        <v>0</v>
      </c>
      <c r="I328" s="65">
        <v>8</v>
      </c>
      <c r="K328" s="65" t="s">
        <v>349</v>
      </c>
      <c r="L328" s="65" t="s">
        <v>473</v>
      </c>
      <c r="M328" s="65" t="s">
        <v>1</v>
      </c>
      <c r="N328" s="65" t="s">
        <v>212</v>
      </c>
      <c r="O328" s="65">
        <v>14</v>
      </c>
    </row>
    <row r="329" spans="1:15" s="65" customFormat="1" x14ac:dyDescent="0.35">
      <c r="A329" s="65" t="s">
        <v>293</v>
      </c>
      <c r="B329" s="291" t="s">
        <v>690</v>
      </c>
      <c r="C329" s="65">
        <v>9</v>
      </c>
      <c r="D329" s="65">
        <v>4</v>
      </c>
      <c r="E329" s="65">
        <v>3</v>
      </c>
      <c r="F329" s="65">
        <v>13</v>
      </c>
      <c r="G329" s="65">
        <v>12</v>
      </c>
      <c r="H329" s="65">
        <v>0</v>
      </c>
      <c r="I329" s="65">
        <v>8</v>
      </c>
      <c r="K329" s="65" t="s">
        <v>349</v>
      </c>
      <c r="L329" s="65" t="s">
        <v>461</v>
      </c>
      <c r="M329" s="65" t="s">
        <v>1</v>
      </c>
      <c r="N329" s="65" t="s">
        <v>212</v>
      </c>
      <c r="O329" s="65">
        <v>14</v>
      </c>
    </row>
    <row r="330" spans="1:15" s="65" customFormat="1" x14ac:dyDescent="0.35">
      <c r="A330" s="65" t="s">
        <v>293</v>
      </c>
      <c r="B330" s="291" t="s">
        <v>690</v>
      </c>
      <c r="C330" s="65">
        <v>10</v>
      </c>
      <c r="D330" s="65">
        <v>4</v>
      </c>
      <c r="E330" s="65">
        <v>3</v>
      </c>
      <c r="F330" s="65">
        <v>12</v>
      </c>
      <c r="G330" s="65">
        <v>13</v>
      </c>
      <c r="H330" s="65">
        <v>0</v>
      </c>
      <c r="I330" s="65">
        <v>8</v>
      </c>
      <c r="K330" s="65" t="s">
        <v>349</v>
      </c>
      <c r="L330" s="65" t="s">
        <v>463</v>
      </c>
      <c r="M330" s="65" t="s">
        <v>1</v>
      </c>
      <c r="N330" s="65" t="s">
        <v>212</v>
      </c>
      <c r="O330" s="65">
        <v>14</v>
      </c>
    </row>
    <row r="331" spans="1:15" s="65" customFormat="1" x14ac:dyDescent="0.35">
      <c r="A331" s="65" t="s">
        <v>293</v>
      </c>
      <c r="B331" s="291" t="s">
        <v>690</v>
      </c>
      <c r="C331" s="65">
        <v>11</v>
      </c>
      <c r="D331" s="65">
        <v>3</v>
      </c>
      <c r="E331" s="65">
        <v>3</v>
      </c>
      <c r="F331" s="65">
        <v>9</v>
      </c>
      <c r="G331" s="65">
        <v>7</v>
      </c>
      <c r="H331" s="65">
        <v>0</v>
      </c>
      <c r="I331" s="65">
        <v>8</v>
      </c>
      <c r="K331" s="65" t="s">
        <v>349</v>
      </c>
      <c r="L331" s="65" t="s">
        <v>465</v>
      </c>
      <c r="M331" s="65" t="s">
        <v>1</v>
      </c>
      <c r="N331" s="65" t="s">
        <v>212</v>
      </c>
      <c r="O331" s="65">
        <v>14</v>
      </c>
    </row>
    <row r="332" spans="1:15" s="65" customFormat="1" x14ac:dyDescent="0.35">
      <c r="A332" s="65" t="s">
        <v>293</v>
      </c>
      <c r="B332" s="291" t="s">
        <v>690</v>
      </c>
      <c r="C332" s="65">
        <v>12</v>
      </c>
      <c r="D332" s="65">
        <v>3</v>
      </c>
      <c r="E332" s="65">
        <v>3</v>
      </c>
      <c r="F332" s="65">
        <v>6</v>
      </c>
      <c r="G332" s="65">
        <v>7</v>
      </c>
      <c r="H332" s="65">
        <v>0</v>
      </c>
      <c r="I332" s="65">
        <v>8</v>
      </c>
      <c r="K332" s="65" t="s">
        <v>349</v>
      </c>
      <c r="L332" s="65" t="s">
        <v>467</v>
      </c>
      <c r="M332" s="65" t="s">
        <v>1</v>
      </c>
      <c r="N332" s="65" t="s">
        <v>212</v>
      </c>
      <c r="O332" s="65">
        <v>14</v>
      </c>
    </row>
    <row r="333" spans="1:15" s="65" customFormat="1" x14ac:dyDescent="0.35">
      <c r="A333" s="65" t="s">
        <v>293</v>
      </c>
      <c r="B333" s="291" t="s">
        <v>690</v>
      </c>
      <c r="C333" s="65">
        <v>13</v>
      </c>
      <c r="D333" s="65">
        <v>4</v>
      </c>
      <c r="E333" s="65">
        <v>3</v>
      </c>
      <c r="F333" s="65">
        <v>9</v>
      </c>
      <c r="G333" s="65">
        <v>10</v>
      </c>
      <c r="H333" s="65">
        <v>0</v>
      </c>
      <c r="I333" s="65">
        <v>8</v>
      </c>
      <c r="K333" s="65" t="s">
        <v>349</v>
      </c>
      <c r="L333" s="65" t="s">
        <v>465</v>
      </c>
      <c r="M333" s="65" t="s">
        <v>1</v>
      </c>
      <c r="N333" s="65" t="s">
        <v>212</v>
      </c>
      <c r="O333" s="65">
        <v>14</v>
      </c>
    </row>
    <row r="334" spans="1:15" s="65" customFormat="1" x14ac:dyDescent="0.35">
      <c r="A334" s="65" t="s">
        <v>293</v>
      </c>
      <c r="B334" s="291" t="s">
        <v>690</v>
      </c>
      <c r="C334" s="65">
        <v>14</v>
      </c>
      <c r="D334" s="65">
        <v>4</v>
      </c>
      <c r="E334" s="65">
        <v>3</v>
      </c>
      <c r="F334" s="65">
        <v>13</v>
      </c>
      <c r="G334" s="65">
        <v>13</v>
      </c>
      <c r="H334" s="65">
        <v>0</v>
      </c>
      <c r="I334" s="65">
        <v>8</v>
      </c>
      <c r="K334" s="65" t="s">
        <v>349</v>
      </c>
      <c r="L334" s="65" t="s">
        <v>461</v>
      </c>
      <c r="M334" s="65" t="s">
        <v>1</v>
      </c>
      <c r="N334" s="65" t="s">
        <v>212</v>
      </c>
      <c r="O334" s="65">
        <v>14</v>
      </c>
    </row>
    <row r="335" spans="1:15" s="65" customFormat="1" x14ac:dyDescent="0.35">
      <c r="A335" s="65" t="s">
        <v>293</v>
      </c>
      <c r="B335" s="291" t="s">
        <v>690</v>
      </c>
      <c r="C335" s="65">
        <v>15</v>
      </c>
      <c r="D335" s="65">
        <v>3</v>
      </c>
      <c r="E335" s="65">
        <v>3</v>
      </c>
      <c r="F335" s="65">
        <v>8</v>
      </c>
      <c r="G335" s="65">
        <v>10</v>
      </c>
      <c r="H335" s="65">
        <v>0</v>
      </c>
      <c r="I335" s="65">
        <v>8</v>
      </c>
      <c r="K335" s="65" t="s">
        <v>349</v>
      </c>
      <c r="L335" s="65" t="s">
        <v>473</v>
      </c>
      <c r="M335" s="65" t="s">
        <v>1</v>
      </c>
      <c r="N335" s="65" t="s">
        <v>212</v>
      </c>
      <c r="O335" s="65">
        <v>14</v>
      </c>
    </row>
    <row r="336" spans="1:15" s="65" customFormat="1" x14ac:dyDescent="0.35">
      <c r="A336" s="65" t="s">
        <v>293</v>
      </c>
      <c r="B336" s="291" t="s">
        <v>690</v>
      </c>
      <c r="C336" s="65">
        <v>16</v>
      </c>
      <c r="D336" s="65">
        <v>3</v>
      </c>
      <c r="E336" s="65">
        <v>3</v>
      </c>
      <c r="F336" s="65">
        <v>8</v>
      </c>
      <c r="G336" s="65">
        <v>9</v>
      </c>
      <c r="H336" s="65">
        <v>0</v>
      </c>
      <c r="I336" s="65">
        <v>8</v>
      </c>
      <c r="K336" s="65" t="s">
        <v>349</v>
      </c>
      <c r="L336" s="65" t="s">
        <v>473</v>
      </c>
      <c r="M336" s="65" t="s">
        <v>1</v>
      </c>
      <c r="N336" s="65" t="s">
        <v>212</v>
      </c>
      <c r="O336" s="65">
        <v>14</v>
      </c>
    </row>
    <row r="337" spans="1:15" s="65" customFormat="1" x14ac:dyDescent="0.35">
      <c r="A337" s="65" t="s">
        <v>293</v>
      </c>
      <c r="B337" s="291" t="s">
        <v>690</v>
      </c>
      <c r="C337" s="65">
        <v>17</v>
      </c>
      <c r="D337" s="65">
        <v>3</v>
      </c>
      <c r="E337" s="65">
        <v>3</v>
      </c>
      <c r="F337" s="65">
        <v>9</v>
      </c>
      <c r="G337" s="65">
        <v>6</v>
      </c>
      <c r="H337" s="65">
        <v>0</v>
      </c>
      <c r="I337" s="65">
        <v>8</v>
      </c>
      <c r="K337" s="65" t="s">
        <v>349</v>
      </c>
      <c r="L337" s="65" t="s">
        <v>465</v>
      </c>
      <c r="M337" s="65" t="s">
        <v>1</v>
      </c>
      <c r="N337" s="65" t="s">
        <v>212</v>
      </c>
      <c r="O337" s="65">
        <v>14</v>
      </c>
    </row>
    <row r="338" spans="1:15" s="65" customFormat="1" x14ac:dyDescent="0.35">
      <c r="A338" s="65" t="s">
        <v>293</v>
      </c>
      <c r="B338" s="291" t="s">
        <v>690</v>
      </c>
      <c r="C338" s="65">
        <v>18</v>
      </c>
      <c r="D338" s="65">
        <v>3</v>
      </c>
      <c r="E338" s="65">
        <v>3</v>
      </c>
      <c r="F338" s="65">
        <v>8</v>
      </c>
      <c r="G338" s="65">
        <v>12</v>
      </c>
      <c r="H338" s="65">
        <v>0</v>
      </c>
      <c r="I338" s="65">
        <v>8</v>
      </c>
      <c r="K338" s="65" t="s">
        <v>349</v>
      </c>
      <c r="L338" s="65" t="s">
        <v>473</v>
      </c>
      <c r="M338" s="65" t="s">
        <v>1</v>
      </c>
      <c r="N338" s="65" t="s">
        <v>212</v>
      </c>
      <c r="O338" s="65">
        <v>14</v>
      </c>
    </row>
    <row r="339" spans="1:15" s="65" customFormat="1" x14ac:dyDescent="0.35">
      <c r="A339" s="65" t="s">
        <v>293</v>
      </c>
      <c r="B339" s="291" t="s">
        <v>690</v>
      </c>
      <c r="C339" s="65">
        <v>19</v>
      </c>
      <c r="D339" s="65" t="s">
        <v>38</v>
      </c>
      <c r="E339" s="65">
        <v>0</v>
      </c>
      <c r="F339" s="65">
        <v>0</v>
      </c>
      <c r="G339" s="65">
        <v>0</v>
      </c>
      <c r="H339" s="65">
        <v>0</v>
      </c>
      <c r="I339" s="65">
        <v>8</v>
      </c>
      <c r="K339" s="65" t="s">
        <v>349</v>
      </c>
      <c r="L339" s="65" t="s">
        <v>779</v>
      </c>
      <c r="M339" s="65" t="s">
        <v>1</v>
      </c>
      <c r="N339" s="65" t="s">
        <v>212</v>
      </c>
      <c r="O339" s="65">
        <v>14</v>
      </c>
    </row>
    <row r="340" spans="1:15" s="65" customFormat="1" x14ac:dyDescent="0.35">
      <c r="A340" s="65" t="s">
        <v>293</v>
      </c>
      <c r="B340" s="291" t="s">
        <v>690</v>
      </c>
      <c r="C340" s="65">
        <v>20</v>
      </c>
      <c r="D340" s="65" t="s">
        <v>38</v>
      </c>
      <c r="E340" s="65">
        <v>0</v>
      </c>
      <c r="F340" s="65">
        <v>0</v>
      </c>
      <c r="G340" s="65">
        <v>0</v>
      </c>
      <c r="H340" s="65">
        <v>0</v>
      </c>
      <c r="I340" s="65">
        <v>8</v>
      </c>
      <c r="K340" s="65" t="s">
        <v>349</v>
      </c>
      <c r="L340" s="65" t="s">
        <v>779</v>
      </c>
      <c r="M340" s="65" t="s">
        <v>1</v>
      </c>
      <c r="N340" s="65" t="s">
        <v>212</v>
      </c>
      <c r="O340" s="65">
        <v>14</v>
      </c>
    </row>
    <row r="341" spans="1:15" s="65" customFormat="1" x14ac:dyDescent="0.35">
      <c r="A341" s="65" t="s">
        <v>293</v>
      </c>
      <c r="B341" s="291" t="s">
        <v>690</v>
      </c>
      <c r="C341" s="65">
        <v>21</v>
      </c>
      <c r="D341" s="65" t="s">
        <v>38</v>
      </c>
      <c r="E341" s="65">
        <v>0</v>
      </c>
      <c r="F341" s="65">
        <v>0</v>
      </c>
      <c r="G341" s="65">
        <v>0</v>
      </c>
      <c r="H341" s="65">
        <v>0</v>
      </c>
      <c r="I341" s="65">
        <v>8</v>
      </c>
      <c r="K341" s="65" t="s">
        <v>349</v>
      </c>
      <c r="L341" s="65" t="s">
        <v>779</v>
      </c>
      <c r="M341" s="65" t="s">
        <v>1</v>
      </c>
      <c r="N341" s="65" t="s">
        <v>212</v>
      </c>
      <c r="O341" s="65">
        <v>14</v>
      </c>
    </row>
    <row r="342" spans="1:15" s="65" customFormat="1" x14ac:dyDescent="0.35">
      <c r="A342" s="65" t="s">
        <v>293</v>
      </c>
      <c r="B342" s="291" t="s">
        <v>690</v>
      </c>
      <c r="C342" s="65">
        <v>22</v>
      </c>
      <c r="D342" s="65" t="s">
        <v>38</v>
      </c>
      <c r="E342" s="65">
        <v>0</v>
      </c>
      <c r="F342" s="65">
        <v>0</v>
      </c>
      <c r="G342" s="65">
        <v>0</v>
      </c>
      <c r="H342" s="65">
        <v>0</v>
      </c>
      <c r="I342" s="65">
        <v>8</v>
      </c>
      <c r="K342" s="65" t="s">
        <v>349</v>
      </c>
      <c r="L342" s="65" t="s">
        <v>779</v>
      </c>
      <c r="M342" s="65" t="s">
        <v>1</v>
      </c>
      <c r="N342" s="65" t="s">
        <v>212</v>
      </c>
      <c r="O342" s="65">
        <v>14</v>
      </c>
    </row>
    <row r="343" spans="1:15" s="65" customFormat="1" x14ac:dyDescent="0.35">
      <c r="A343" s="65" t="s">
        <v>293</v>
      </c>
      <c r="B343" s="291" t="s">
        <v>690</v>
      </c>
      <c r="C343" s="65">
        <v>23</v>
      </c>
      <c r="D343" s="65" t="s">
        <v>38</v>
      </c>
      <c r="E343" s="65">
        <v>0</v>
      </c>
      <c r="F343" s="65">
        <v>0</v>
      </c>
      <c r="G343" s="65">
        <v>0</v>
      </c>
      <c r="H343" s="65">
        <v>0</v>
      </c>
      <c r="I343" s="65">
        <v>8</v>
      </c>
      <c r="K343" s="65" t="s">
        <v>349</v>
      </c>
      <c r="L343" s="65" t="s">
        <v>779</v>
      </c>
      <c r="M343" s="65" t="s">
        <v>1</v>
      </c>
      <c r="N343" s="65" t="s">
        <v>212</v>
      </c>
      <c r="O343" s="65">
        <v>14</v>
      </c>
    </row>
    <row r="344" spans="1:15" s="65" customFormat="1" x14ac:dyDescent="0.35">
      <c r="A344" s="65" t="s">
        <v>293</v>
      </c>
      <c r="B344" s="291" t="s">
        <v>690</v>
      </c>
      <c r="C344" s="65">
        <v>24</v>
      </c>
      <c r="D344" s="65" t="s">
        <v>38</v>
      </c>
      <c r="E344" s="65">
        <v>0</v>
      </c>
      <c r="F344" s="65">
        <v>0</v>
      </c>
      <c r="G344" s="65">
        <v>0</v>
      </c>
      <c r="H344" s="65">
        <v>0</v>
      </c>
      <c r="I344" s="65">
        <v>8</v>
      </c>
      <c r="K344" s="65" t="s">
        <v>349</v>
      </c>
      <c r="L344" s="65" t="s">
        <v>779</v>
      </c>
      <c r="M344" s="65" t="s">
        <v>1</v>
      </c>
      <c r="N344" s="65" t="s">
        <v>212</v>
      </c>
      <c r="O344" s="65">
        <v>14</v>
      </c>
    </row>
    <row r="345" spans="1:15" s="65" customFormat="1" x14ac:dyDescent="0.35">
      <c r="A345" s="65" t="s">
        <v>293</v>
      </c>
      <c r="B345" s="291" t="s">
        <v>690</v>
      </c>
      <c r="C345" s="65">
        <v>25</v>
      </c>
      <c r="D345" s="65" t="s">
        <v>38</v>
      </c>
      <c r="E345" s="65">
        <v>0</v>
      </c>
      <c r="F345" s="65">
        <v>0</v>
      </c>
      <c r="G345" s="65">
        <v>0</v>
      </c>
      <c r="H345" s="65">
        <v>0</v>
      </c>
      <c r="I345" s="65">
        <v>8</v>
      </c>
      <c r="K345" s="65" t="s">
        <v>349</v>
      </c>
      <c r="L345" s="65" t="s">
        <v>779</v>
      </c>
      <c r="M345" s="65" t="s">
        <v>1</v>
      </c>
      <c r="N345" s="65" t="s">
        <v>212</v>
      </c>
      <c r="O345" s="65">
        <v>14</v>
      </c>
    </row>
    <row r="346" spans="1:15" s="65" customFormat="1" x14ac:dyDescent="0.35">
      <c r="A346" s="65" t="s">
        <v>293</v>
      </c>
      <c r="B346" s="291" t="s">
        <v>690</v>
      </c>
      <c r="C346" s="65">
        <v>26</v>
      </c>
      <c r="D346" s="65" t="s">
        <v>38</v>
      </c>
      <c r="E346" s="65">
        <v>0</v>
      </c>
      <c r="F346" s="65">
        <v>0</v>
      </c>
      <c r="G346" s="65">
        <v>0</v>
      </c>
      <c r="H346" s="65">
        <v>0</v>
      </c>
      <c r="I346" s="65">
        <v>8</v>
      </c>
      <c r="K346" s="65" t="s">
        <v>349</v>
      </c>
      <c r="L346" s="65" t="s">
        <v>779</v>
      </c>
      <c r="M346" s="65" t="s">
        <v>1</v>
      </c>
      <c r="N346" s="65" t="s">
        <v>212</v>
      </c>
      <c r="O346" s="65">
        <v>14</v>
      </c>
    </row>
    <row r="347" spans="1:15" s="65" customFormat="1" x14ac:dyDescent="0.35">
      <c r="A347" s="65" t="s">
        <v>293</v>
      </c>
      <c r="B347" s="291" t="s">
        <v>690</v>
      </c>
      <c r="C347" s="65">
        <v>27</v>
      </c>
      <c r="D347" s="65" t="s">
        <v>38</v>
      </c>
      <c r="E347" s="65">
        <v>0</v>
      </c>
      <c r="F347" s="65">
        <v>0</v>
      </c>
      <c r="G347" s="65">
        <v>0</v>
      </c>
      <c r="H347" s="65">
        <v>0</v>
      </c>
      <c r="I347" s="65">
        <v>8</v>
      </c>
      <c r="K347" s="65" t="s">
        <v>349</v>
      </c>
      <c r="L347" s="65" t="s">
        <v>779</v>
      </c>
      <c r="M347" s="65" t="s">
        <v>1</v>
      </c>
      <c r="N347" s="65" t="s">
        <v>212</v>
      </c>
      <c r="O347" s="65">
        <v>14</v>
      </c>
    </row>
    <row r="348" spans="1:15" s="65" customFormat="1" ht="15" customHeight="1" x14ac:dyDescent="0.35">
      <c r="A348" s="65" t="s">
        <v>293</v>
      </c>
      <c r="B348" s="291" t="s">
        <v>691</v>
      </c>
      <c r="C348" s="65">
        <v>1</v>
      </c>
      <c r="D348" s="65">
        <v>3</v>
      </c>
      <c r="E348" s="65">
        <v>3</v>
      </c>
      <c r="F348" s="65">
        <v>7</v>
      </c>
      <c r="G348" s="65">
        <v>12</v>
      </c>
      <c r="H348" s="65">
        <v>0</v>
      </c>
      <c r="I348" s="65">
        <v>9</v>
      </c>
      <c r="K348" s="65" t="s">
        <v>350</v>
      </c>
      <c r="L348" s="65" t="s">
        <v>459</v>
      </c>
      <c r="M348" s="65" t="s">
        <v>1</v>
      </c>
      <c r="N348" s="65" t="s">
        <v>212</v>
      </c>
      <c r="O348" s="65">
        <v>14</v>
      </c>
    </row>
    <row r="349" spans="1:15" s="65" customFormat="1" x14ac:dyDescent="0.35">
      <c r="A349" s="65" t="s">
        <v>293</v>
      </c>
      <c r="B349" s="291" t="s">
        <v>691</v>
      </c>
      <c r="C349" s="65">
        <v>2</v>
      </c>
      <c r="D349" s="65">
        <v>4</v>
      </c>
      <c r="E349" s="65">
        <v>3</v>
      </c>
      <c r="F349" s="65">
        <v>13</v>
      </c>
      <c r="G349" s="65">
        <v>13</v>
      </c>
      <c r="H349" s="65">
        <v>0</v>
      </c>
      <c r="I349" s="65">
        <v>9</v>
      </c>
      <c r="K349" s="65" t="s">
        <v>350</v>
      </c>
      <c r="L349" s="65" t="s">
        <v>461</v>
      </c>
      <c r="M349" s="65" t="s">
        <v>1</v>
      </c>
      <c r="N349" s="65" t="s">
        <v>212</v>
      </c>
      <c r="O349" s="65">
        <v>14</v>
      </c>
    </row>
    <row r="350" spans="1:15" s="65" customFormat="1" x14ac:dyDescent="0.35">
      <c r="A350" s="65" t="s">
        <v>293</v>
      </c>
      <c r="B350" s="291" t="s">
        <v>691</v>
      </c>
      <c r="C350" s="65">
        <v>3</v>
      </c>
      <c r="D350" s="65">
        <v>4</v>
      </c>
      <c r="E350" s="65">
        <v>3</v>
      </c>
      <c r="F350" s="65">
        <v>12</v>
      </c>
      <c r="G350" s="65">
        <v>11</v>
      </c>
      <c r="H350" s="65">
        <v>0</v>
      </c>
      <c r="I350" s="65">
        <v>9</v>
      </c>
      <c r="K350" s="65" t="s">
        <v>350</v>
      </c>
      <c r="L350" s="65" t="s">
        <v>463</v>
      </c>
      <c r="M350" s="65" t="s">
        <v>1</v>
      </c>
      <c r="N350" s="65" t="s">
        <v>212</v>
      </c>
      <c r="O350" s="65">
        <v>14</v>
      </c>
    </row>
    <row r="351" spans="1:15" s="65" customFormat="1" x14ac:dyDescent="0.35">
      <c r="A351" s="65" t="s">
        <v>293</v>
      </c>
      <c r="B351" s="291" t="s">
        <v>691</v>
      </c>
      <c r="C351" s="65">
        <v>4</v>
      </c>
      <c r="D351" s="65">
        <v>3</v>
      </c>
      <c r="E351" s="65">
        <v>3</v>
      </c>
      <c r="F351" s="65">
        <v>10</v>
      </c>
      <c r="G351" s="65">
        <v>9</v>
      </c>
      <c r="H351" s="65">
        <v>0</v>
      </c>
      <c r="I351" s="65">
        <v>9</v>
      </c>
      <c r="K351" s="65" t="s">
        <v>350</v>
      </c>
      <c r="L351" s="65" t="s">
        <v>778</v>
      </c>
      <c r="M351" s="65" t="s">
        <v>1</v>
      </c>
      <c r="N351" s="65" t="s">
        <v>212</v>
      </c>
      <c r="O351" s="65">
        <v>14</v>
      </c>
    </row>
    <row r="352" spans="1:15" s="65" customFormat="1" x14ac:dyDescent="0.35">
      <c r="A352" s="65" t="s">
        <v>293</v>
      </c>
      <c r="B352" s="291" t="s">
        <v>691</v>
      </c>
      <c r="C352" s="65">
        <v>5</v>
      </c>
      <c r="D352" s="65">
        <v>3</v>
      </c>
      <c r="E352" s="65">
        <v>3</v>
      </c>
      <c r="F352" s="65">
        <v>6</v>
      </c>
      <c r="G352" s="65">
        <v>7</v>
      </c>
      <c r="H352" s="65">
        <v>0</v>
      </c>
      <c r="I352" s="65">
        <v>9</v>
      </c>
      <c r="K352" s="65" t="s">
        <v>350</v>
      </c>
      <c r="L352" s="65" t="s">
        <v>467</v>
      </c>
      <c r="M352" s="65" t="s">
        <v>1</v>
      </c>
      <c r="N352" s="65" t="s">
        <v>212</v>
      </c>
      <c r="O352" s="65">
        <v>14</v>
      </c>
    </row>
    <row r="353" spans="1:15" s="65" customFormat="1" x14ac:dyDescent="0.35">
      <c r="A353" s="65" t="s">
        <v>293</v>
      </c>
      <c r="B353" s="291" t="s">
        <v>691</v>
      </c>
      <c r="C353" s="65">
        <v>6</v>
      </c>
      <c r="D353" s="65">
        <v>4</v>
      </c>
      <c r="E353" s="65">
        <v>3</v>
      </c>
      <c r="F353" s="65">
        <v>9</v>
      </c>
      <c r="G353" s="65">
        <v>10</v>
      </c>
      <c r="H353" s="65">
        <v>0</v>
      </c>
      <c r="I353" s="65">
        <v>9</v>
      </c>
      <c r="K353" s="65" t="s">
        <v>350</v>
      </c>
      <c r="L353" s="65" t="s">
        <v>465</v>
      </c>
      <c r="M353" s="65" t="s">
        <v>1</v>
      </c>
      <c r="N353" s="65" t="s">
        <v>212</v>
      </c>
      <c r="O353" s="65">
        <v>14</v>
      </c>
    </row>
    <row r="354" spans="1:15" s="65" customFormat="1" x14ac:dyDescent="0.35">
      <c r="A354" s="65" t="s">
        <v>293</v>
      </c>
      <c r="B354" s="291" t="s">
        <v>691</v>
      </c>
      <c r="C354" s="65">
        <v>7</v>
      </c>
      <c r="D354" s="65">
        <v>3</v>
      </c>
      <c r="E354" s="65">
        <v>3</v>
      </c>
      <c r="F354" s="65">
        <v>6</v>
      </c>
      <c r="G354" s="65">
        <v>9</v>
      </c>
      <c r="H354" s="65">
        <v>0</v>
      </c>
      <c r="I354" s="65">
        <v>9</v>
      </c>
      <c r="K354" s="65" t="s">
        <v>350</v>
      </c>
      <c r="L354" s="65" t="s">
        <v>467</v>
      </c>
      <c r="M354" s="65" t="s">
        <v>1</v>
      </c>
      <c r="N354" s="65" t="s">
        <v>212</v>
      </c>
      <c r="O354" s="65">
        <v>14</v>
      </c>
    </row>
    <row r="355" spans="1:15" s="65" customFormat="1" x14ac:dyDescent="0.35">
      <c r="A355" s="65" t="s">
        <v>293</v>
      </c>
      <c r="B355" s="291" t="s">
        <v>691</v>
      </c>
      <c r="C355" s="65">
        <v>8</v>
      </c>
      <c r="D355" s="65">
        <v>3</v>
      </c>
      <c r="E355" s="65">
        <v>3</v>
      </c>
      <c r="F355" s="65">
        <v>8</v>
      </c>
      <c r="G355" s="65">
        <v>9</v>
      </c>
      <c r="H355" s="65">
        <v>0</v>
      </c>
      <c r="I355" s="65">
        <v>9</v>
      </c>
      <c r="K355" s="65" t="s">
        <v>350</v>
      </c>
      <c r="L355" s="65" t="s">
        <v>473</v>
      </c>
      <c r="M355" s="65" t="s">
        <v>1</v>
      </c>
      <c r="N355" s="65" t="s">
        <v>212</v>
      </c>
      <c r="O355" s="65">
        <v>14</v>
      </c>
    </row>
    <row r="356" spans="1:15" s="65" customFormat="1" x14ac:dyDescent="0.35">
      <c r="A356" s="65" t="s">
        <v>293</v>
      </c>
      <c r="B356" s="291" t="s">
        <v>691</v>
      </c>
      <c r="C356" s="65">
        <v>9</v>
      </c>
      <c r="D356" s="65">
        <v>4</v>
      </c>
      <c r="E356" s="65">
        <v>3</v>
      </c>
      <c r="F356" s="65">
        <v>13</v>
      </c>
      <c r="G356" s="65">
        <v>14</v>
      </c>
      <c r="H356" s="65">
        <v>0</v>
      </c>
      <c r="I356" s="65">
        <v>9</v>
      </c>
      <c r="K356" s="65" t="s">
        <v>350</v>
      </c>
      <c r="L356" s="65" t="s">
        <v>461</v>
      </c>
      <c r="M356" s="65" t="s">
        <v>1</v>
      </c>
      <c r="N356" s="65" t="s">
        <v>212</v>
      </c>
      <c r="O356" s="65">
        <v>14</v>
      </c>
    </row>
    <row r="357" spans="1:15" s="65" customFormat="1" x14ac:dyDescent="0.35">
      <c r="A357" s="65" t="s">
        <v>293</v>
      </c>
      <c r="B357" s="291" t="s">
        <v>691</v>
      </c>
      <c r="C357" s="65">
        <v>10</v>
      </c>
      <c r="D357" s="65">
        <v>4</v>
      </c>
      <c r="E357" s="65">
        <v>3</v>
      </c>
      <c r="F357" s="65">
        <v>12</v>
      </c>
      <c r="G357" s="65">
        <v>11</v>
      </c>
      <c r="H357" s="65">
        <v>0</v>
      </c>
      <c r="I357" s="65">
        <v>9</v>
      </c>
      <c r="K357" s="65" t="s">
        <v>350</v>
      </c>
      <c r="L357" s="65" t="s">
        <v>463</v>
      </c>
      <c r="M357" s="65" t="s">
        <v>1</v>
      </c>
      <c r="N357" s="65" t="s">
        <v>212</v>
      </c>
      <c r="O357" s="65">
        <v>14</v>
      </c>
    </row>
    <row r="358" spans="1:15" s="65" customFormat="1" x14ac:dyDescent="0.35">
      <c r="A358" s="65" t="s">
        <v>293</v>
      </c>
      <c r="B358" s="291" t="s">
        <v>691</v>
      </c>
      <c r="C358" s="65">
        <v>11</v>
      </c>
      <c r="D358" s="65">
        <v>3</v>
      </c>
      <c r="E358" s="65">
        <v>3</v>
      </c>
      <c r="F358" s="65">
        <v>9</v>
      </c>
      <c r="G358" s="65">
        <v>9</v>
      </c>
      <c r="H358" s="65">
        <v>0</v>
      </c>
      <c r="I358" s="65">
        <v>9</v>
      </c>
      <c r="K358" s="65" t="s">
        <v>350</v>
      </c>
      <c r="L358" s="65" t="s">
        <v>465</v>
      </c>
      <c r="M358" s="65" t="s">
        <v>1</v>
      </c>
      <c r="N358" s="65" t="s">
        <v>212</v>
      </c>
      <c r="O358" s="65">
        <v>14</v>
      </c>
    </row>
    <row r="359" spans="1:15" s="65" customFormat="1" x14ac:dyDescent="0.35">
      <c r="A359" s="65" t="s">
        <v>293</v>
      </c>
      <c r="B359" s="291" t="s">
        <v>691</v>
      </c>
      <c r="C359" s="65">
        <v>12</v>
      </c>
      <c r="D359" s="65">
        <v>3</v>
      </c>
      <c r="E359" s="65">
        <v>3</v>
      </c>
      <c r="F359" s="65">
        <v>6</v>
      </c>
      <c r="G359" s="65">
        <v>9</v>
      </c>
      <c r="H359" s="65">
        <v>0</v>
      </c>
      <c r="I359" s="65">
        <v>9</v>
      </c>
      <c r="K359" s="65" t="s">
        <v>350</v>
      </c>
      <c r="L359" s="65" t="s">
        <v>467</v>
      </c>
      <c r="M359" s="65" t="s">
        <v>1</v>
      </c>
      <c r="N359" s="65" t="s">
        <v>212</v>
      </c>
      <c r="O359" s="65">
        <v>14</v>
      </c>
    </row>
    <row r="360" spans="1:15" s="65" customFormat="1" x14ac:dyDescent="0.35">
      <c r="A360" s="65" t="s">
        <v>293</v>
      </c>
      <c r="B360" s="291" t="s">
        <v>691</v>
      </c>
      <c r="C360" s="65">
        <v>13</v>
      </c>
      <c r="D360" s="65">
        <v>4</v>
      </c>
      <c r="E360" s="65">
        <v>3</v>
      </c>
      <c r="F360" s="65">
        <v>9</v>
      </c>
      <c r="G360" s="65">
        <v>11</v>
      </c>
      <c r="H360" s="65">
        <v>0</v>
      </c>
      <c r="I360" s="65">
        <v>9</v>
      </c>
      <c r="K360" s="65" t="s">
        <v>350</v>
      </c>
      <c r="L360" s="65" t="s">
        <v>465</v>
      </c>
      <c r="M360" s="65" t="s">
        <v>1</v>
      </c>
      <c r="N360" s="65" t="s">
        <v>212</v>
      </c>
      <c r="O360" s="65">
        <v>14</v>
      </c>
    </row>
    <row r="361" spans="1:15" s="65" customFormat="1" x14ac:dyDescent="0.35">
      <c r="A361" s="65" t="s">
        <v>293</v>
      </c>
      <c r="B361" s="291" t="s">
        <v>691</v>
      </c>
      <c r="C361" s="65">
        <v>14</v>
      </c>
      <c r="D361" s="65">
        <v>4</v>
      </c>
      <c r="E361" s="65">
        <v>3</v>
      </c>
      <c r="F361" s="65">
        <v>13</v>
      </c>
      <c r="G361" s="65">
        <v>11</v>
      </c>
      <c r="H361" s="65">
        <v>0</v>
      </c>
      <c r="I361" s="65">
        <v>9</v>
      </c>
      <c r="K361" s="65" t="s">
        <v>350</v>
      </c>
      <c r="L361" s="65" t="s">
        <v>461</v>
      </c>
      <c r="M361" s="65" t="s">
        <v>1</v>
      </c>
      <c r="N361" s="65" t="s">
        <v>212</v>
      </c>
      <c r="O361" s="65">
        <v>14</v>
      </c>
    </row>
    <row r="362" spans="1:15" s="65" customFormat="1" x14ac:dyDescent="0.35">
      <c r="A362" s="65" t="s">
        <v>293</v>
      </c>
      <c r="B362" s="291" t="s">
        <v>691</v>
      </c>
      <c r="C362" s="65">
        <v>15</v>
      </c>
      <c r="D362" s="65">
        <v>3</v>
      </c>
      <c r="E362" s="65">
        <v>3</v>
      </c>
      <c r="F362" s="65">
        <v>8</v>
      </c>
      <c r="G362" s="65">
        <v>8</v>
      </c>
      <c r="H362" s="65">
        <v>0</v>
      </c>
      <c r="I362" s="65">
        <v>9</v>
      </c>
      <c r="K362" s="65" t="s">
        <v>350</v>
      </c>
      <c r="L362" s="65" t="s">
        <v>473</v>
      </c>
      <c r="M362" s="65" t="s">
        <v>1</v>
      </c>
      <c r="N362" s="65" t="s">
        <v>212</v>
      </c>
      <c r="O362" s="65">
        <v>14</v>
      </c>
    </row>
    <row r="363" spans="1:15" s="65" customFormat="1" x14ac:dyDescent="0.35">
      <c r="A363" s="65" t="s">
        <v>293</v>
      </c>
      <c r="B363" s="291" t="s">
        <v>691</v>
      </c>
      <c r="C363" s="65">
        <v>16</v>
      </c>
      <c r="D363" s="65">
        <v>3</v>
      </c>
      <c r="E363" s="65">
        <v>3</v>
      </c>
      <c r="F363" s="65">
        <v>8</v>
      </c>
      <c r="G363" s="65">
        <v>6</v>
      </c>
      <c r="H363" s="65">
        <v>0</v>
      </c>
      <c r="I363" s="65">
        <v>9</v>
      </c>
      <c r="K363" s="65" t="s">
        <v>350</v>
      </c>
      <c r="L363" s="65" t="s">
        <v>473</v>
      </c>
      <c r="M363" s="65" t="s">
        <v>1</v>
      </c>
      <c r="N363" s="65" t="s">
        <v>212</v>
      </c>
      <c r="O363" s="65">
        <v>14</v>
      </c>
    </row>
    <row r="364" spans="1:15" s="65" customFormat="1" x14ac:dyDescent="0.35">
      <c r="A364" s="65" t="s">
        <v>293</v>
      </c>
      <c r="B364" s="291" t="s">
        <v>691</v>
      </c>
      <c r="C364" s="65">
        <v>17</v>
      </c>
      <c r="D364" s="65">
        <v>3</v>
      </c>
      <c r="E364" s="65">
        <v>3</v>
      </c>
      <c r="F364" s="65">
        <v>9</v>
      </c>
      <c r="G364" s="65">
        <v>8</v>
      </c>
      <c r="H364" s="65">
        <v>0</v>
      </c>
      <c r="I364" s="65">
        <v>9</v>
      </c>
      <c r="K364" s="65" t="s">
        <v>350</v>
      </c>
      <c r="L364" s="65" t="s">
        <v>465</v>
      </c>
      <c r="M364" s="65" t="s">
        <v>1</v>
      </c>
      <c r="N364" s="65" t="s">
        <v>212</v>
      </c>
      <c r="O364" s="65">
        <v>14</v>
      </c>
    </row>
    <row r="365" spans="1:15" s="65" customFormat="1" x14ac:dyDescent="0.35">
      <c r="A365" s="65" t="s">
        <v>293</v>
      </c>
      <c r="B365" s="291" t="s">
        <v>691</v>
      </c>
      <c r="C365" s="65">
        <v>18</v>
      </c>
      <c r="D365" s="65">
        <v>3</v>
      </c>
      <c r="E365" s="65">
        <v>3</v>
      </c>
      <c r="F365" s="65">
        <v>8</v>
      </c>
      <c r="G365" s="65">
        <v>8</v>
      </c>
      <c r="H365" s="65">
        <v>0</v>
      </c>
      <c r="I365" s="65">
        <v>9</v>
      </c>
      <c r="K365" s="65" t="s">
        <v>350</v>
      </c>
      <c r="L365" s="65" t="s">
        <v>473</v>
      </c>
      <c r="M365" s="65" t="s">
        <v>1</v>
      </c>
      <c r="N365" s="65" t="s">
        <v>212</v>
      </c>
      <c r="O365" s="65">
        <v>14</v>
      </c>
    </row>
    <row r="366" spans="1:15" s="65" customFormat="1" x14ac:dyDescent="0.35">
      <c r="A366" s="65" t="s">
        <v>293</v>
      </c>
      <c r="B366" s="291" t="s">
        <v>691</v>
      </c>
      <c r="C366" s="65">
        <v>19</v>
      </c>
      <c r="D366" s="65" t="s">
        <v>38</v>
      </c>
      <c r="E366" s="65">
        <v>0</v>
      </c>
      <c r="F366" s="65">
        <v>0</v>
      </c>
      <c r="G366" s="65">
        <v>0</v>
      </c>
      <c r="H366" s="65">
        <v>0</v>
      </c>
      <c r="I366" s="65">
        <v>9</v>
      </c>
      <c r="K366" s="65" t="s">
        <v>350</v>
      </c>
      <c r="L366" s="65" t="s">
        <v>779</v>
      </c>
      <c r="M366" s="65" t="s">
        <v>1</v>
      </c>
      <c r="N366" s="65" t="s">
        <v>212</v>
      </c>
      <c r="O366" s="65">
        <v>14</v>
      </c>
    </row>
    <row r="367" spans="1:15" s="65" customFormat="1" x14ac:dyDescent="0.35">
      <c r="A367" s="65" t="s">
        <v>293</v>
      </c>
      <c r="B367" s="291" t="s">
        <v>691</v>
      </c>
      <c r="C367" s="65">
        <v>20</v>
      </c>
      <c r="D367" s="65" t="s">
        <v>38</v>
      </c>
      <c r="E367" s="65">
        <v>0</v>
      </c>
      <c r="F367" s="65">
        <v>0</v>
      </c>
      <c r="G367" s="65">
        <v>0</v>
      </c>
      <c r="H367" s="65">
        <v>0</v>
      </c>
      <c r="I367" s="65">
        <v>9</v>
      </c>
      <c r="K367" s="65" t="s">
        <v>350</v>
      </c>
      <c r="L367" s="65" t="s">
        <v>779</v>
      </c>
      <c r="M367" s="65" t="s">
        <v>1</v>
      </c>
      <c r="N367" s="65" t="s">
        <v>212</v>
      </c>
      <c r="O367" s="65">
        <v>14</v>
      </c>
    </row>
    <row r="368" spans="1:15" s="65" customFormat="1" x14ac:dyDescent="0.35">
      <c r="A368" s="65" t="s">
        <v>293</v>
      </c>
      <c r="B368" s="291" t="s">
        <v>691</v>
      </c>
      <c r="C368" s="65">
        <v>21</v>
      </c>
      <c r="D368" s="65" t="s">
        <v>38</v>
      </c>
      <c r="E368" s="65">
        <v>0</v>
      </c>
      <c r="F368" s="65">
        <v>0</v>
      </c>
      <c r="G368" s="65">
        <v>0</v>
      </c>
      <c r="H368" s="65">
        <v>0</v>
      </c>
      <c r="I368" s="65">
        <v>9</v>
      </c>
      <c r="K368" s="65" t="s">
        <v>350</v>
      </c>
      <c r="L368" s="65" t="s">
        <v>779</v>
      </c>
      <c r="M368" s="65" t="s">
        <v>1</v>
      </c>
      <c r="N368" s="65" t="s">
        <v>212</v>
      </c>
      <c r="O368" s="65">
        <v>14</v>
      </c>
    </row>
    <row r="369" spans="1:15" s="65" customFormat="1" x14ac:dyDescent="0.35">
      <c r="A369" s="65" t="s">
        <v>293</v>
      </c>
      <c r="B369" s="291" t="s">
        <v>691</v>
      </c>
      <c r="C369" s="65">
        <v>22</v>
      </c>
      <c r="D369" s="65" t="s">
        <v>38</v>
      </c>
      <c r="E369" s="65">
        <v>0</v>
      </c>
      <c r="F369" s="65">
        <v>0</v>
      </c>
      <c r="G369" s="65">
        <v>0</v>
      </c>
      <c r="H369" s="65">
        <v>0</v>
      </c>
      <c r="I369" s="65">
        <v>9</v>
      </c>
      <c r="K369" s="65" t="s">
        <v>350</v>
      </c>
      <c r="L369" s="65" t="s">
        <v>779</v>
      </c>
      <c r="M369" s="65" t="s">
        <v>1</v>
      </c>
      <c r="N369" s="65" t="s">
        <v>212</v>
      </c>
      <c r="O369" s="65">
        <v>14</v>
      </c>
    </row>
    <row r="370" spans="1:15" s="65" customFormat="1" x14ac:dyDescent="0.35">
      <c r="A370" s="65" t="s">
        <v>293</v>
      </c>
      <c r="B370" s="291" t="s">
        <v>691</v>
      </c>
      <c r="C370" s="65">
        <v>23</v>
      </c>
      <c r="D370" s="65" t="s">
        <v>38</v>
      </c>
      <c r="E370" s="65">
        <v>0</v>
      </c>
      <c r="F370" s="65">
        <v>0</v>
      </c>
      <c r="G370" s="65">
        <v>0</v>
      </c>
      <c r="H370" s="65">
        <v>0</v>
      </c>
      <c r="I370" s="65">
        <v>9</v>
      </c>
      <c r="K370" s="65" t="s">
        <v>350</v>
      </c>
      <c r="L370" s="65" t="s">
        <v>779</v>
      </c>
      <c r="M370" s="65" t="s">
        <v>1</v>
      </c>
      <c r="N370" s="65" t="s">
        <v>212</v>
      </c>
      <c r="O370" s="65">
        <v>14</v>
      </c>
    </row>
    <row r="371" spans="1:15" s="65" customFormat="1" x14ac:dyDescent="0.35">
      <c r="A371" s="65" t="s">
        <v>293</v>
      </c>
      <c r="B371" s="291" t="s">
        <v>691</v>
      </c>
      <c r="C371" s="65">
        <v>24</v>
      </c>
      <c r="D371" s="65" t="s">
        <v>38</v>
      </c>
      <c r="E371" s="65">
        <v>0</v>
      </c>
      <c r="F371" s="65">
        <v>0</v>
      </c>
      <c r="G371" s="65">
        <v>0</v>
      </c>
      <c r="H371" s="65">
        <v>0</v>
      </c>
      <c r="I371" s="65">
        <v>9</v>
      </c>
      <c r="K371" s="65" t="s">
        <v>350</v>
      </c>
      <c r="L371" s="65" t="s">
        <v>779</v>
      </c>
      <c r="M371" s="65" t="s">
        <v>1</v>
      </c>
      <c r="N371" s="65" t="s">
        <v>212</v>
      </c>
      <c r="O371" s="65">
        <v>14</v>
      </c>
    </row>
    <row r="372" spans="1:15" s="65" customFormat="1" x14ac:dyDescent="0.35">
      <c r="A372" s="65" t="s">
        <v>293</v>
      </c>
      <c r="B372" s="291" t="s">
        <v>691</v>
      </c>
      <c r="C372" s="65">
        <v>25</v>
      </c>
      <c r="D372" s="65" t="s">
        <v>38</v>
      </c>
      <c r="E372" s="65">
        <v>0</v>
      </c>
      <c r="F372" s="65">
        <v>0</v>
      </c>
      <c r="G372" s="65">
        <v>0</v>
      </c>
      <c r="H372" s="65">
        <v>0</v>
      </c>
      <c r="I372" s="65">
        <v>9</v>
      </c>
      <c r="K372" s="65" t="s">
        <v>350</v>
      </c>
      <c r="L372" s="65" t="s">
        <v>779</v>
      </c>
      <c r="M372" s="65" t="s">
        <v>1</v>
      </c>
      <c r="N372" s="65" t="s">
        <v>212</v>
      </c>
      <c r="O372" s="65">
        <v>14</v>
      </c>
    </row>
    <row r="373" spans="1:15" s="65" customFormat="1" x14ac:dyDescent="0.35">
      <c r="A373" s="65" t="s">
        <v>293</v>
      </c>
      <c r="B373" s="291" t="s">
        <v>691</v>
      </c>
      <c r="C373" s="65">
        <v>26</v>
      </c>
      <c r="D373" s="65" t="s">
        <v>38</v>
      </c>
      <c r="E373" s="65">
        <v>0</v>
      </c>
      <c r="F373" s="65">
        <v>0</v>
      </c>
      <c r="G373" s="65">
        <v>0</v>
      </c>
      <c r="H373" s="65">
        <v>0</v>
      </c>
      <c r="I373" s="65">
        <v>9</v>
      </c>
      <c r="K373" s="65" t="s">
        <v>350</v>
      </c>
      <c r="L373" s="65" t="s">
        <v>779</v>
      </c>
      <c r="M373" s="65" t="s">
        <v>1</v>
      </c>
      <c r="N373" s="65" t="s">
        <v>212</v>
      </c>
      <c r="O373" s="65">
        <v>14</v>
      </c>
    </row>
    <row r="374" spans="1:15" s="65" customFormat="1" x14ac:dyDescent="0.35">
      <c r="A374" s="65" t="s">
        <v>293</v>
      </c>
      <c r="B374" s="291" t="s">
        <v>691</v>
      </c>
      <c r="C374" s="65">
        <v>27</v>
      </c>
      <c r="D374" s="65" t="s">
        <v>38</v>
      </c>
      <c r="E374" s="65">
        <v>0</v>
      </c>
      <c r="F374" s="65">
        <v>0</v>
      </c>
      <c r="G374" s="65">
        <v>0</v>
      </c>
      <c r="H374" s="65">
        <v>0</v>
      </c>
      <c r="I374" s="65">
        <v>9</v>
      </c>
      <c r="K374" s="65" t="s">
        <v>350</v>
      </c>
      <c r="L374" s="65" t="s">
        <v>779</v>
      </c>
      <c r="M374" s="65" t="s">
        <v>1</v>
      </c>
      <c r="N374" s="65" t="s">
        <v>212</v>
      </c>
      <c r="O374" s="65">
        <v>14</v>
      </c>
    </row>
    <row r="375" spans="1:15" s="65" customFormat="1" ht="15" customHeight="1" x14ac:dyDescent="0.35">
      <c r="A375" s="65" t="s">
        <v>293</v>
      </c>
      <c r="B375" s="291" t="s">
        <v>692</v>
      </c>
      <c r="C375" s="65">
        <v>1</v>
      </c>
      <c r="D375" s="65">
        <v>3</v>
      </c>
      <c r="E375" s="65">
        <v>3</v>
      </c>
      <c r="F375" s="65">
        <v>7</v>
      </c>
      <c r="G375" s="65">
        <v>12</v>
      </c>
      <c r="H375" s="65">
        <v>0</v>
      </c>
      <c r="I375" s="65">
        <v>16</v>
      </c>
      <c r="K375" s="65" t="s">
        <v>340</v>
      </c>
      <c r="L375" s="65" t="s">
        <v>459</v>
      </c>
      <c r="M375" s="65" t="s">
        <v>1</v>
      </c>
      <c r="N375" s="65" t="s">
        <v>212</v>
      </c>
      <c r="O375" s="65">
        <v>14</v>
      </c>
    </row>
    <row r="376" spans="1:15" s="65" customFormat="1" x14ac:dyDescent="0.35">
      <c r="A376" s="65" t="s">
        <v>293</v>
      </c>
      <c r="B376" s="291" t="s">
        <v>692</v>
      </c>
      <c r="C376" s="65">
        <v>2</v>
      </c>
      <c r="D376" s="65">
        <v>4</v>
      </c>
      <c r="E376" s="65">
        <v>3</v>
      </c>
      <c r="F376" s="65">
        <v>13</v>
      </c>
      <c r="G376" s="65">
        <v>9</v>
      </c>
      <c r="H376" s="65">
        <v>0</v>
      </c>
      <c r="I376" s="65">
        <v>16</v>
      </c>
      <c r="K376" s="65" t="s">
        <v>340</v>
      </c>
      <c r="L376" s="65" t="s">
        <v>461</v>
      </c>
      <c r="M376" s="65" t="s">
        <v>1</v>
      </c>
      <c r="N376" s="65" t="s">
        <v>212</v>
      </c>
      <c r="O376" s="65">
        <v>14</v>
      </c>
    </row>
    <row r="377" spans="1:15" s="65" customFormat="1" x14ac:dyDescent="0.35">
      <c r="A377" s="65" t="s">
        <v>293</v>
      </c>
      <c r="B377" s="291" t="s">
        <v>692</v>
      </c>
      <c r="C377" s="65">
        <v>3</v>
      </c>
      <c r="D377" s="65">
        <v>4</v>
      </c>
      <c r="E377" s="65">
        <v>3</v>
      </c>
      <c r="F377" s="65">
        <v>12</v>
      </c>
      <c r="G377" s="65">
        <v>14</v>
      </c>
      <c r="H377" s="65">
        <v>0</v>
      </c>
      <c r="I377" s="65">
        <v>16</v>
      </c>
      <c r="K377" s="65" t="s">
        <v>340</v>
      </c>
      <c r="L377" s="65" t="s">
        <v>463</v>
      </c>
      <c r="M377" s="65" t="s">
        <v>1</v>
      </c>
      <c r="N377" s="65" t="s">
        <v>212</v>
      </c>
      <c r="O377" s="65">
        <v>14</v>
      </c>
    </row>
    <row r="378" spans="1:15" s="65" customFormat="1" x14ac:dyDescent="0.35">
      <c r="A378" s="65" t="s">
        <v>293</v>
      </c>
      <c r="B378" s="291" t="s">
        <v>692</v>
      </c>
      <c r="C378" s="65">
        <v>4</v>
      </c>
      <c r="D378" s="65">
        <v>3</v>
      </c>
      <c r="E378" s="65">
        <v>3</v>
      </c>
      <c r="F378" s="65">
        <v>10</v>
      </c>
      <c r="G378" s="65">
        <v>11</v>
      </c>
      <c r="H378" s="65">
        <v>0</v>
      </c>
      <c r="I378" s="65">
        <v>16</v>
      </c>
      <c r="K378" s="65" t="s">
        <v>340</v>
      </c>
      <c r="L378" s="65" t="s">
        <v>778</v>
      </c>
      <c r="M378" s="65" t="s">
        <v>1</v>
      </c>
      <c r="N378" s="65" t="s">
        <v>212</v>
      </c>
      <c r="O378" s="65">
        <v>14</v>
      </c>
    </row>
    <row r="379" spans="1:15" s="65" customFormat="1" x14ac:dyDescent="0.35">
      <c r="A379" s="65" t="s">
        <v>293</v>
      </c>
      <c r="B379" s="291" t="s">
        <v>692</v>
      </c>
      <c r="C379" s="65">
        <v>5</v>
      </c>
      <c r="D379" s="65">
        <v>3</v>
      </c>
      <c r="E379" s="65">
        <v>3</v>
      </c>
      <c r="F379" s="65">
        <v>6</v>
      </c>
      <c r="G379" s="65">
        <v>9</v>
      </c>
      <c r="H379" s="65">
        <v>0</v>
      </c>
      <c r="I379" s="65">
        <v>16</v>
      </c>
      <c r="K379" s="65" t="s">
        <v>340</v>
      </c>
      <c r="L379" s="65" t="s">
        <v>467</v>
      </c>
      <c r="M379" s="65" t="s">
        <v>1</v>
      </c>
      <c r="N379" s="65" t="s">
        <v>212</v>
      </c>
      <c r="O379" s="65">
        <v>14</v>
      </c>
    </row>
    <row r="380" spans="1:15" s="65" customFormat="1" x14ac:dyDescent="0.35">
      <c r="A380" s="65" t="s">
        <v>293</v>
      </c>
      <c r="B380" s="291" t="s">
        <v>692</v>
      </c>
      <c r="C380" s="65">
        <v>6</v>
      </c>
      <c r="D380" s="65">
        <v>4</v>
      </c>
      <c r="E380" s="65">
        <v>3</v>
      </c>
      <c r="F380" s="65">
        <v>9</v>
      </c>
      <c r="G380" s="65">
        <v>12</v>
      </c>
      <c r="H380" s="65">
        <v>0</v>
      </c>
      <c r="I380" s="65">
        <v>16</v>
      </c>
      <c r="K380" s="65" t="s">
        <v>340</v>
      </c>
      <c r="L380" s="65" t="s">
        <v>465</v>
      </c>
      <c r="M380" s="65" t="s">
        <v>1</v>
      </c>
      <c r="N380" s="65" t="s">
        <v>212</v>
      </c>
      <c r="O380" s="65">
        <v>14</v>
      </c>
    </row>
    <row r="381" spans="1:15" s="65" customFormat="1" x14ac:dyDescent="0.35">
      <c r="A381" s="65" t="s">
        <v>293</v>
      </c>
      <c r="B381" s="291" t="s">
        <v>692</v>
      </c>
      <c r="C381" s="65">
        <v>7</v>
      </c>
      <c r="D381" s="65">
        <v>3</v>
      </c>
      <c r="E381" s="65">
        <v>3</v>
      </c>
      <c r="F381" s="65">
        <v>6</v>
      </c>
      <c r="G381" s="65">
        <v>9</v>
      </c>
      <c r="H381" s="65">
        <v>0</v>
      </c>
      <c r="I381" s="65">
        <v>16</v>
      </c>
      <c r="K381" s="65" t="s">
        <v>340</v>
      </c>
      <c r="L381" s="65" t="s">
        <v>467</v>
      </c>
      <c r="M381" s="65" t="s">
        <v>1</v>
      </c>
      <c r="N381" s="65" t="s">
        <v>212</v>
      </c>
      <c r="O381" s="65">
        <v>14</v>
      </c>
    </row>
    <row r="382" spans="1:15" s="65" customFormat="1" x14ac:dyDescent="0.35">
      <c r="A382" s="65" t="s">
        <v>293</v>
      </c>
      <c r="B382" s="291" t="s">
        <v>692</v>
      </c>
      <c r="C382" s="65">
        <v>8</v>
      </c>
      <c r="D382" s="65">
        <v>3</v>
      </c>
      <c r="E382" s="65">
        <v>3</v>
      </c>
      <c r="F382" s="65">
        <v>8</v>
      </c>
      <c r="G382" s="65">
        <v>6</v>
      </c>
      <c r="H382" s="65">
        <v>0</v>
      </c>
      <c r="I382" s="65">
        <v>16</v>
      </c>
      <c r="K382" s="65" t="s">
        <v>340</v>
      </c>
      <c r="L382" s="65" t="s">
        <v>473</v>
      </c>
      <c r="M382" s="65" t="s">
        <v>1</v>
      </c>
      <c r="N382" s="65" t="s">
        <v>212</v>
      </c>
      <c r="O382" s="65">
        <v>14</v>
      </c>
    </row>
    <row r="383" spans="1:15" s="65" customFormat="1" x14ac:dyDescent="0.35">
      <c r="A383" s="65" t="s">
        <v>293</v>
      </c>
      <c r="B383" s="291" t="s">
        <v>692</v>
      </c>
      <c r="C383" s="65">
        <v>9</v>
      </c>
      <c r="D383" s="65">
        <v>4</v>
      </c>
      <c r="E383" s="65">
        <v>3</v>
      </c>
      <c r="F383" s="65">
        <v>13</v>
      </c>
      <c r="G383" s="65">
        <v>13</v>
      </c>
      <c r="H383" s="65">
        <v>0</v>
      </c>
      <c r="I383" s="65">
        <v>16</v>
      </c>
      <c r="K383" s="65" t="s">
        <v>340</v>
      </c>
      <c r="L383" s="65" t="s">
        <v>461</v>
      </c>
      <c r="M383" s="65" t="s">
        <v>1</v>
      </c>
      <c r="N383" s="65" t="s">
        <v>212</v>
      </c>
      <c r="O383" s="65">
        <v>14</v>
      </c>
    </row>
    <row r="384" spans="1:15" s="65" customFormat="1" x14ac:dyDescent="0.35">
      <c r="A384" s="65" t="s">
        <v>293</v>
      </c>
      <c r="B384" s="291" t="s">
        <v>692</v>
      </c>
      <c r="C384" s="65">
        <v>10</v>
      </c>
      <c r="D384" s="65">
        <v>4</v>
      </c>
      <c r="E384" s="65">
        <v>3</v>
      </c>
      <c r="F384" s="65">
        <v>12</v>
      </c>
      <c r="G384" s="65">
        <v>10</v>
      </c>
      <c r="H384" s="65">
        <v>0</v>
      </c>
      <c r="I384" s="65">
        <v>16</v>
      </c>
      <c r="K384" s="65" t="s">
        <v>340</v>
      </c>
      <c r="L384" s="65" t="s">
        <v>463</v>
      </c>
      <c r="M384" s="65" t="s">
        <v>1</v>
      </c>
      <c r="N384" s="65" t="s">
        <v>212</v>
      </c>
      <c r="O384" s="65">
        <v>14</v>
      </c>
    </row>
    <row r="385" spans="1:15" s="65" customFormat="1" x14ac:dyDescent="0.35">
      <c r="A385" s="65" t="s">
        <v>293</v>
      </c>
      <c r="B385" s="291" t="s">
        <v>692</v>
      </c>
      <c r="C385" s="65">
        <v>11</v>
      </c>
      <c r="D385" s="65">
        <v>3</v>
      </c>
      <c r="E385" s="65">
        <v>3</v>
      </c>
      <c r="F385" s="65">
        <v>9</v>
      </c>
      <c r="G385" s="65">
        <v>8</v>
      </c>
      <c r="H385" s="65">
        <v>0</v>
      </c>
      <c r="I385" s="65">
        <v>16</v>
      </c>
      <c r="K385" s="65" t="s">
        <v>340</v>
      </c>
      <c r="L385" s="65" t="s">
        <v>465</v>
      </c>
      <c r="M385" s="65" t="s">
        <v>1</v>
      </c>
      <c r="N385" s="65" t="s">
        <v>212</v>
      </c>
      <c r="O385" s="65">
        <v>14</v>
      </c>
    </row>
    <row r="386" spans="1:15" s="65" customFormat="1" x14ac:dyDescent="0.35">
      <c r="A386" s="65" t="s">
        <v>293</v>
      </c>
      <c r="B386" s="291" t="s">
        <v>692</v>
      </c>
      <c r="C386" s="65">
        <v>12</v>
      </c>
      <c r="D386" s="65">
        <v>3</v>
      </c>
      <c r="E386" s="65">
        <v>3</v>
      </c>
      <c r="F386" s="65">
        <v>6</v>
      </c>
      <c r="G386" s="65">
        <v>7</v>
      </c>
      <c r="H386" s="65">
        <v>0</v>
      </c>
      <c r="I386" s="65">
        <v>16</v>
      </c>
      <c r="K386" s="65" t="s">
        <v>340</v>
      </c>
      <c r="L386" s="65" t="s">
        <v>467</v>
      </c>
      <c r="M386" s="65" t="s">
        <v>1</v>
      </c>
      <c r="N386" s="65" t="s">
        <v>212</v>
      </c>
      <c r="O386" s="65">
        <v>14</v>
      </c>
    </row>
    <row r="387" spans="1:15" s="65" customFormat="1" x14ac:dyDescent="0.35">
      <c r="A387" s="65" t="s">
        <v>293</v>
      </c>
      <c r="B387" s="291" t="s">
        <v>692</v>
      </c>
      <c r="C387" s="65">
        <v>13</v>
      </c>
      <c r="D387" s="65">
        <v>4</v>
      </c>
      <c r="E387" s="65">
        <v>3</v>
      </c>
      <c r="F387" s="65">
        <v>9</v>
      </c>
      <c r="G387" s="65">
        <v>12</v>
      </c>
      <c r="H387" s="65">
        <v>0</v>
      </c>
      <c r="I387" s="65">
        <v>16</v>
      </c>
      <c r="K387" s="65" t="s">
        <v>340</v>
      </c>
      <c r="L387" s="65" t="s">
        <v>465</v>
      </c>
      <c r="M387" s="65" t="s">
        <v>1</v>
      </c>
      <c r="N387" s="65" t="s">
        <v>212</v>
      </c>
      <c r="O387" s="65">
        <v>14</v>
      </c>
    </row>
    <row r="388" spans="1:15" s="65" customFormat="1" x14ac:dyDescent="0.35">
      <c r="A388" s="65" t="s">
        <v>293</v>
      </c>
      <c r="B388" s="291" t="s">
        <v>692</v>
      </c>
      <c r="C388" s="65">
        <v>14</v>
      </c>
      <c r="D388" s="65">
        <v>4</v>
      </c>
      <c r="E388" s="65">
        <v>3</v>
      </c>
      <c r="F388" s="65">
        <v>13</v>
      </c>
      <c r="G388" s="65">
        <v>13</v>
      </c>
      <c r="H388" s="65">
        <v>0</v>
      </c>
      <c r="I388" s="65">
        <v>16</v>
      </c>
      <c r="K388" s="65" t="s">
        <v>340</v>
      </c>
      <c r="L388" s="65" t="s">
        <v>461</v>
      </c>
      <c r="M388" s="65" t="s">
        <v>1</v>
      </c>
      <c r="N388" s="65" t="s">
        <v>212</v>
      </c>
      <c r="O388" s="65">
        <v>14</v>
      </c>
    </row>
    <row r="389" spans="1:15" s="65" customFormat="1" x14ac:dyDescent="0.35">
      <c r="A389" s="65" t="s">
        <v>293</v>
      </c>
      <c r="B389" s="291" t="s">
        <v>692</v>
      </c>
      <c r="C389" s="65">
        <v>15</v>
      </c>
      <c r="D389" s="65">
        <v>3</v>
      </c>
      <c r="E389" s="65">
        <v>3</v>
      </c>
      <c r="F389" s="65">
        <v>8</v>
      </c>
      <c r="G389" s="65">
        <v>8</v>
      </c>
      <c r="H389" s="65">
        <v>0</v>
      </c>
      <c r="I389" s="65">
        <v>16</v>
      </c>
      <c r="K389" s="65" t="s">
        <v>340</v>
      </c>
      <c r="L389" s="65" t="s">
        <v>473</v>
      </c>
      <c r="M389" s="65" t="s">
        <v>1</v>
      </c>
      <c r="N389" s="65" t="s">
        <v>212</v>
      </c>
      <c r="O389" s="65">
        <v>14</v>
      </c>
    </row>
    <row r="390" spans="1:15" s="65" customFormat="1" x14ac:dyDescent="0.35">
      <c r="A390" s="65" t="s">
        <v>293</v>
      </c>
      <c r="B390" s="291" t="s">
        <v>692</v>
      </c>
      <c r="C390" s="65">
        <v>16</v>
      </c>
      <c r="D390" s="65">
        <v>3</v>
      </c>
      <c r="E390" s="65">
        <v>3</v>
      </c>
      <c r="F390" s="65">
        <v>8</v>
      </c>
      <c r="G390" s="65">
        <v>9</v>
      </c>
      <c r="H390" s="65">
        <v>0</v>
      </c>
      <c r="I390" s="65">
        <v>16</v>
      </c>
      <c r="K390" s="65" t="s">
        <v>340</v>
      </c>
      <c r="L390" s="65" t="s">
        <v>473</v>
      </c>
      <c r="M390" s="65" t="s">
        <v>1</v>
      </c>
      <c r="N390" s="65" t="s">
        <v>212</v>
      </c>
      <c r="O390" s="65">
        <v>14</v>
      </c>
    </row>
    <row r="391" spans="1:15" s="65" customFormat="1" x14ac:dyDescent="0.35">
      <c r="A391" s="65" t="s">
        <v>293</v>
      </c>
      <c r="B391" s="291" t="s">
        <v>692</v>
      </c>
      <c r="C391" s="65">
        <v>17</v>
      </c>
      <c r="D391" s="65">
        <v>3</v>
      </c>
      <c r="E391" s="65">
        <v>3</v>
      </c>
      <c r="F391" s="65">
        <v>9</v>
      </c>
      <c r="G391" s="65">
        <v>8</v>
      </c>
      <c r="H391" s="65">
        <v>0</v>
      </c>
      <c r="I391" s="65">
        <v>16</v>
      </c>
      <c r="K391" s="65" t="s">
        <v>340</v>
      </c>
      <c r="L391" s="65" t="s">
        <v>465</v>
      </c>
      <c r="M391" s="65" t="s">
        <v>1</v>
      </c>
      <c r="N391" s="65" t="s">
        <v>212</v>
      </c>
      <c r="O391" s="65">
        <v>14</v>
      </c>
    </row>
    <row r="392" spans="1:15" s="65" customFormat="1" x14ac:dyDescent="0.35">
      <c r="A392" s="65" t="s">
        <v>293</v>
      </c>
      <c r="B392" s="291" t="s">
        <v>692</v>
      </c>
      <c r="C392" s="65">
        <v>18</v>
      </c>
      <c r="D392" s="65">
        <v>3</v>
      </c>
      <c r="E392" s="65">
        <v>3</v>
      </c>
      <c r="F392" s="65">
        <v>8</v>
      </c>
      <c r="G392" s="65">
        <v>12</v>
      </c>
      <c r="H392" s="65">
        <v>0</v>
      </c>
      <c r="I392" s="65">
        <v>16</v>
      </c>
      <c r="K392" s="65" t="s">
        <v>340</v>
      </c>
      <c r="L392" s="65" t="s">
        <v>473</v>
      </c>
      <c r="M392" s="65" t="s">
        <v>1</v>
      </c>
      <c r="N392" s="65" t="s">
        <v>212</v>
      </c>
      <c r="O392" s="65">
        <v>14</v>
      </c>
    </row>
    <row r="393" spans="1:15" s="65" customFormat="1" x14ac:dyDescent="0.35">
      <c r="A393" s="65" t="s">
        <v>293</v>
      </c>
      <c r="B393" s="291" t="s">
        <v>692</v>
      </c>
      <c r="C393" s="65">
        <v>19</v>
      </c>
      <c r="D393" s="65" t="s">
        <v>38</v>
      </c>
      <c r="E393" s="65">
        <v>0</v>
      </c>
      <c r="F393" s="65">
        <v>0</v>
      </c>
      <c r="G393" s="65">
        <v>0</v>
      </c>
      <c r="H393" s="65">
        <v>0</v>
      </c>
      <c r="I393" s="65">
        <v>16</v>
      </c>
      <c r="K393" s="65" t="s">
        <v>340</v>
      </c>
      <c r="L393" s="65" t="s">
        <v>779</v>
      </c>
      <c r="M393" s="65" t="s">
        <v>1</v>
      </c>
      <c r="N393" s="65" t="s">
        <v>212</v>
      </c>
      <c r="O393" s="65">
        <v>14</v>
      </c>
    </row>
    <row r="394" spans="1:15" s="65" customFormat="1" x14ac:dyDescent="0.35">
      <c r="A394" s="65" t="s">
        <v>293</v>
      </c>
      <c r="B394" s="291" t="s">
        <v>692</v>
      </c>
      <c r="C394" s="65">
        <v>20</v>
      </c>
      <c r="D394" s="65" t="s">
        <v>38</v>
      </c>
      <c r="E394" s="65">
        <v>0</v>
      </c>
      <c r="F394" s="65">
        <v>0</v>
      </c>
      <c r="G394" s="65">
        <v>0</v>
      </c>
      <c r="H394" s="65">
        <v>0</v>
      </c>
      <c r="I394" s="65">
        <v>16</v>
      </c>
      <c r="K394" s="65" t="s">
        <v>340</v>
      </c>
      <c r="L394" s="65" t="s">
        <v>779</v>
      </c>
      <c r="M394" s="65" t="s">
        <v>1</v>
      </c>
      <c r="N394" s="65" t="s">
        <v>212</v>
      </c>
      <c r="O394" s="65">
        <v>14</v>
      </c>
    </row>
    <row r="395" spans="1:15" s="65" customFormat="1" x14ac:dyDescent="0.35">
      <c r="A395" s="65" t="s">
        <v>293</v>
      </c>
      <c r="B395" s="291" t="s">
        <v>692</v>
      </c>
      <c r="C395" s="65">
        <v>21</v>
      </c>
      <c r="D395" s="65" t="s">
        <v>38</v>
      </c>
      <c r="E395" s="65">
        <v>0</v>
      </c>
      <c r="F395" s="65">
        <v>0</v>
      </c>
      <c r="G395" s="65">
        <v>0</v>
      </c>
      <c r="H395" s="65">
        <v>0</v>
      </c>
      <c r="I395" s="65">
        <v>16</v>
      </c>
      <c r="K395" s="65" t="s">
        <v>340</v>
      </c>
      <c r="L395" s="65" t="s">
        <v>779</v>
      </c>
      <c r="M395" s="65" t="s">
        <v>1</v>
      </c>
      <c r="N395" s="65" t="s">
        <v>212</v>
      </c>
      <c r="O395" s="65">
        <v>14</v>
      </c>
    </row>
    <row r="396" spans="1:15" s="65" customFormat="1" x14ac:dyDescent="0.35">
      <c r="A396" s="65" t="s">
        <v>293</v>
      </c>
      <c r="B396" s="291" t="s">
        <v>692</v>
      </c>
      <c r="C396" s="65">
        <v>22</v>
      </c>
      <c r="D396" s="65" t="s">
        <v>38</v>
      </c>
      <c r="E396" s="65">
        <v>0</v>
      </c>
      <c r="F396" s="65">
        <v>0</v>
      </c>
      <c r="G396" s="65">
        <v>0</v>
      </c>
      <c r="H396" s="65">
        <v>0</v>
      </c>
      <c r="I396" s="65">
        <v>16</v>
      </c>
      <c r="K396" s="65" t="s">
        <v>340</v>
      </c>
      <c r="L396" s="65" t="s">
        <v>779</v>
      </c>
      <c r="M396" s="65" t="s">
        <v>1</v>
      </c>
      <c r="N396" s="65" t="s">
        <v>212</v>
      </c>
      <c r="O396" s="65">
        <v>14</v>
      </c>
    </row>
    <row r="397" spans="1:15" s="65" customFormat="1" x14ac:dyDescent="0.35">
      <c r="A397" s="65" t="s">
        <v>293</v>
      </c>
      <c r="B397" s="291" t="s">
        <v>692</v>
      </c>
      <c r="C397" s="65">
        <v>23</v>
      </c>
      <c r="D397" s="65" t="s">
        <v>38</v>
      </c>
      <c r="E397" s="65">
        <v>0</v>
      </c>
      <c r="F397" s="65">
        <v>0</v>
      </c>
      <c r="G397" s="65">
        <v>0</v>
      </c>
      <c r="H397" s="65">
        <v>0</v>
      </c>
      <c r="I397" s="65">
        <v>16</v>
      </c>
      <c r="K397" s="65" t="s">
        <v>340</v>
      </c>
      <c r="L397" s="65" t="s">
        <v>779</v>
      </c>
      <c r="M397" s="65" t="s">
        <v>1</v>
      </c>
      <c r="N397" s="65" t="s">
        <v>212</v>
      </c>
      <c r="O397" s="65">
        <v>14</v>
      </c>
    </row>
    <row r="398" spans="1:15" s="65" customFormat="1" x14ac:dyDescent="0.35">
      <c r="A398" s="65" t="s">
        <v>293</v>
      </c>
      <c r="B398" s="291" t="s">
        <v>692</v>
      </c>
      <c r="C398" s="65">
        <v>24</v>
      </c>
      <c r="D398" s="65" t="s">
        <v>38</v>
      </c>
      <c r="E398" s="65">
        <v>0</v>
      </c>
      <c r="F398" s="65">
        <v>0</v>
      </c>
      <c r="G398" s="65">
        <v>0</v>
      </c>
      <c r="H398" s="65">
        <v>0</v>
      </c>
      <c r="I398" s="65">
        <v>16</v>
      </c>
      <c r="K398" s="65" t="s">
        <v>340</v>
      </c>
      <c r="L398" s="65" t="s">
        <v>779</v>
      </c>
      <c r="M398" s="65" t="s">
        <v>1</v>
      </c>
      <c r="N398" s="65" t="s">
        <v>212</v>
      </c>
      <c r="O398" s="65">
        <v>14</v>
      </c>
    </row>
    <row r="399" spans="1:15" s="65" customFormat="1" x14ac:dyDescent="0.35">
      <c r="A399" s="65" t="s">
        <v>293</v>
      </c>
      <c r="B399" s="291" t="s">
        <v>692</v>
      </c>
      <c r="C399" s="65">
        <v>25</v>
      </c>
      <c r="D399" s="65" t="s">
        <v>38</v>
      </c>
      <c r="E399" s="65">
        <v>0</v>
      </c>
      <c r="F399" s="65">
        <v>0</v>
      </c>
      <c r="G399" s="65">
        <v>0</v>
      </c>
      <c r="H399" s="65">
        <v>0</v>
      </c>
      <c r="I399" s="65">
        <v>16</v>
      </c>
      <c r="K399" s="65" t="s">
        <v>340</v>
      </c>
      <c r="L399" s="65" t="s">
        <v>779</v>
      </c>
      <c r="M399" s="65" t="s">
        <v>1</v>
      </c>
      <c r="N399" s="65" t="s">
        <v>212</v>
      </c>
      <c r="O399" s="65">
        <v>14</v>
      </c>
    </row>
    <row r="400" spans="1:15" s="65" customFormat="1" x14ac:dyDescent="0.35">
      <c r="A400" s="65" t="s">
        <v>293</v>
      </c>
      <c r="B400" s="291" t="s">
        <v>692</v>
      </c>
      <c r="C400" s="65">
        <v>26</v>
      </c>
      <c r="D400" s="65" t="s">
        <v>38</v>
      </c>
      <c r="E400" s="65">
        <v>0</v>
      </c>
      <c r="F400" s="65">
        <v>0</v>
      </c>
      <c r="G400" s="65">
        <v>0</v>
      </c>
      <c r="H400" s="65">
        <v>0</v>
      </c>
      <c r="I400" s="65">
        <v>16</v>
      </c>
      <c r="K400" s="65" t="s">
        <v>340</v>
      </c>
      <c r="L400" s="65" t="s">
        <v>779</v>
      </c>
      <c r="M400" s="65" t="s">
        <v>1</v>
      </c>
      <c r="N400" s="65" t="s">
        <v>212</v>
      </c>
      <c r="O400" s="65">
        <v>14</v>
      </c>
    </row>
    <row r="401" spans="1:16" s="65" customFormat="1" x14ac:dyDescent="0.35">
      <c r="A401" s="65" t="s">
        <v>293</v>
      </c>
      <c r="B401" s="291" t="s">
        <v>692</v>
      </c>
      <c r="C401" s="65">
        <v>27</v>
      </c>
      <c r="D401" s="65" t="s">
        <v>38</v>
      </c>
      <c r="E401" s="65">
        <v>0</v>
      </c>
      <c r="F401" s="65">
        <v>0</v>
      </c>
      <c r="G401" s="65">
        <v>0</v>
      </c>
      <c r="H401" s="65">
        <v>0</v>
      </c>
      <c r="I401" s="65">
        <v>16</v>
      </c>
      <c r="K401" s="65" t="s">
        <v>340</v>
      </c>
      <c r="L401" s="65" t="s">
        <v>779</v>
      </c>
      <c r="M401" s="65" t="s">
        <v>1</v>
      </c>
      <c r="N401" s="65" t="s">
        <v>212</v>
      </c>
      <c r="O401" s="65">
        <v>14</v>
      </c>
    </row>
    <row r="402" spans="1:16" s="78" customFormat="1" ht="15" customHeight="1" x14ac:dyDescent="0.35">
      <c r="A402" s="78" t="s">
        <v>289</v>
      </c>
      <c r="B402" s="293"/>
      <c r="C402" s="78">
        <v>1</v>
      </c>
      <c r="D402" s="78">
        <v>3</v>
      </c>
      <c r="E402" s="78">
        <v>3</v>
      </c>
      <c r="F402" s="78">
        <v>7</v>
      </c>
      <c r="G402" s="78">
        <v>7</v>
      </c>
      <c r="H402" s="78">
        <v>0</v>
      </c>
      <c r="K402" s="78" t="s">
        <v>772</v>
      </c>
      <c r="L402" s="78" t="s">
        <v>780</v>
      </c>
      <c r="M402" s="78" t="s">
        <v>1</v>
      </c>
      <c r="N402" s="78" t="s">
        <v>212</v>
      </c>
      <c r="O402" s="78">
        <v>14</v>
      </c>
    </row>
    <row r="403" spans="1:16" s="78" customFormat="1" x14ac:dyDescent="0.35">
      <c r="A403" s="78" t="s">
        <v>289</v>
      </c>
      <c r="B403" s="293"/>
      <c r="C403" s="78">
        <v>2</v>
      </c>
      <c r="D403" s="78">
        <v>4</v>
      </c>
      <c r="E403" s="78">
        <v>3</v>
      </c>
      <c r="F403" s="78">
        <v>13</v>
      </c>
      <c r="G403" s="78">
        <v>9</v>
      </c>
      <c r="H403" s="78">
        <v>1</v>
      </c>
      <c r="K403" s="78" t="s">
        <v>340</v>
      </c>
      <c r="L403" s="78" t="s">
        <v>440</v>
      </c>
      <c r="M403" s="78" t="s">
        <v>1</v>
      </c>
      <c r="N403" s="78" t="s">
        <v>212</v>
      </c>
      <c r="O403" s="78">
        <v>15</v>
      </c>
      <c r="P403" s="78" t="s">
        <v>439</v>
      </c>
    </row>
    <row r="404" spans="1:16" s="78" customFormat="1" x14ac:dyDescent="0.35">
      <c r="A404" s="78" t="s">
        <v>289</v>
      </c>
      <c r="B404" s="293"/>
      <c r="C404" s="78">
        <v>3</v>
      </c>
      <c r="D404" s="78">
        <v>4</v>
      </c>
      <c r="E404" s="78">
        <v>3</v>
      </c>
      <c r="F404" s="78">
        <v>12</v>
      </c>
      <c r="G404" s="78">
        <v>11</v>
      </c>
      <c r="H404" s="78">
        <v>0</v>
      </c>
      <c r="K404" s="78" t="s">
        <v>772</v>
      </c>
      <c r="L404" s="78" t="s">
        <v>781</v>
      </c>
      <c r="M404" s="78" t="s">
        <v>1</v>
      </c>
      <c r="N404" s="78" t="s">
        <v>212</v>
      </c>
      <c r="O404" s="78">
        <v>15</v>
      </c>
    </row>
    <row r="405" spans="1:16" s="78" customFormat="1" x14ac:dyDescent="0.35">
      <c r="A405" s="78" t="s">
        <v>289</v>
      </c>
      <c r="B405" s="293"/>
      <c r="C405" s="78">
        <v>4</v>
      </c>
      <c r="D405" s="78">
        <v>3</v>
      </c>
      <c r="E405" s="78">
        <v>3</v>
      </c>
      <c r="F405" s="78">
        <v>10</v>
      </c>
      <c r="G405" s="78">
        <v>8</v>
      </c>
      <c r="H405" s="78">
        <v>0</v>
      </c>
      <c r="K405" s="78" t="s">
        <v>772</v>
      </c>
      <c r="L405" s="78" t="s">
        <v>782</v>
      </c>
      <c r="M405" s="78" t="s">
        <v>1</v>
      </c>
      <c r="N405" s="78" t="s">
        <v>212</v>
      </c>
      <c r="O405" s="78">
        <v>15</v>
      </c>
    </row>
    <row r="406" spans="1:16" s="78" customFormat="1" x14ac:dyDescent="0.35">
      <c r="A406" s="78" t="s">
        <v>289</v>
      </c>
      <c r="B406" s="293"/>
      <c r="C406" s="78">
        <v>5</v>
      </c>
      <c r="D406" s="78">
        <v>3</v>
      </c>
      <c r="E406" s="78">
        <v>3</v>
      </c>
      <c r="F406" s="78">
        <v>6</v>
      </c>
      <c r="G406" s="78">
        <v>6</v>
      </c>
      <c r="H406" s="78">
        <v>0</v>
      </c>
      <c r="K406" s="78" t="s">
        <v>772</v>
      </c>
      <c r="L406" s="78" t="s">
        <v>783</v>
      </c>
      <c r="M406" s="78" t="s">
        <v>1</v>
      </c>
      <c r="N406" s="78" t="s">
        <v>212</v>
      </c>
      <c r="O406" s="78">
        <v>15</v>
      </c>
    </row>
    <row r="407" spans="1:16" s="78" customFormat="1" x14ac:dyDescent="0.35">
      <c r="A407" s="78" t="s">
        <v>289</v>
      </c>
      <c r="B407" s="293"/>
      <c r="C407" s="78">
        <v>6</v>
      </c>
      <c r="D407" s="78">
        <v>4</v>
      </c>
      <c r="E407" s="78">
        <v>3</v>
      </c>
      <c r="F407" s="78">
        <v>9</v>
      </c>
      <c r="G407" s="78">
        <v>9</v>
      </c>
      <c r="H407" s="78">
        <v>0</v>
      </c>
      <c r="K407" s="78" t="s">
        <v>772</v>
      </c>
      <c r="L407" s="78" t="s">
        <v>784</v>
      </c>
      <c r="M407" s="78" t="s">
        <v>1</v>
      </c>
      <c r="N407" s="78" t="s">
        <v>212</v>
      </c>
      <c r="O407" s="78">
        <v>15</v>
      </c>
    </row>
    <row r="408" spans="1:16" s="78" customFormat="1" x14ac:dyDescent="0.35">
      <c r="A408" s="78" t="s">
        <v>289</v>
      </c>
      <c r="B408" s="293"/>
      <c r="C408" s="78">
        <v>7</v>
      </c>
      <c r="D408" s="78">
        <v>3</v>
      </c>
      <c r="E408" s="78">
        <v>3</v>
      </c>
      <c r="F408" s="78">
        <v>6</v>
      </c>
      <c r="G408" s="78">
        <v>6</v>
      </c>
      <c r="H408" s="78">
        <v>0</v>
      </c>
      <c r="K408" s="78" t="s">
        <v>772</v>
      </c>
      <c r="L408" s="78" t="s">
        <v>783</v>
      </c>
      <c r="M408" s="78" t="s">
        <v>1</v>
      </c>
      <c r="N408" s="78" t="s">
        <v>212</v>
      </c>
      <c r="O408" s="78">
        <v>15</v>
      </c>
    </row>
    <row r="409" spans="1:16" s="78" customFormat="1" x14ac:dyDescent="0.35">
      <c r="A409" s="78" t="s">
        <v>289</v>
      </c>
      <c r="B409" s="293"/>
      <c r="C409" s="78">
        <v>8</v>
      </c>
      <c r="D409" s="78">
        <v>3</v>
      </c>
      <c r="E409" s="78">
        <v>3</v>
      </c>
      <c r="F409" s="78">
        <v>8</v>
      </c>
      <c r="G409" s="78">
        <v>6</v>
      </c>
      <c r="H409" s="78">
        <v>0</v>
      </c>
      <c r="K409" s="78" t="s">
        <v>772</v>
      </c>
      <c r="L409" s="78" t="s">
        <v>785</v>
      </c>
      <c r="M409" s="78" t="s">
        <v>1</v>
      </c>
      <c r="N409" s="78" t="s">
        <v>212</v>
      </c>
      <c r="O409" s="78">
        <v>15</v>
      </c>
    </row>
    <row r="410" spans="1:16" s="78" customFormat="1" x14ac:dyDescent="0.35">
      <c r="A410" s="78" t="s">
        <v>289</v>
      </c>
      <c r="B410" s="293"/>
      <c r="C410" s="78">
        <v>9</v>
      </c>
      <c r="D410" s="78">
        <v>4</v>
      </c>
      <c r="E410" s="78">
        <v>3</v>
      </c>
      <c r="F410" s="78">
        <v>13</v>
      </c>
      <c r="G410" s="78">
        <v>12</v>
      </c>
      <c r="H410" s="78">
        <v>0</v>
      </c>
      <c r="K410" s="78" t="s">
        <v>772</v>
      </c>
      <c r="L410" s="78" t="s">
        <v>440</v>
      </c>
      <c r="M410" s="78" t="s">
        <v>1</v>
      </c>
      <c r="N410" s="78" t="s">
        <v>212</v>
      </c>
      <c r="O410" s="78">
        <v>15</v>
      </c>
    </row>
    <row r="411" spans="1:16" s="78" customFormat="1" x14ac:dyDescent="0.35">
      <c r="A411" s="78" t="s">
        <v>289</v>
      </c>
      <c r="B411" s="293"/>
      <c r="C411" s="78">
        <v>10</v>
      </c>
      <c r="D411" s="78">
        <v>4</v>
      </c>
      <c r="E411" s="78">
        <v>3</v>
      </c>
      <c r="F411" s="78">
        <v>12</v>
      </c>
      <c r="G411" s="78">
        <v>10</v>
      </c>
      <c r="H411" s="78">
        <v>0</v>
      </c>
      <c r="K411" s="78" t="s">
        <v>772</v>
      </c>
      <c r="L411" s="78" t="s">
        <v>781</v>
      </c>
      <c r="M411" s="78" t="s">
        <v>1</v>
      </c>
      <c r="N411" s="78" t="s">
        <v>212</v>
      </c>
      <c r="O411" s="78">
        <v>15</v>
      </c>
    </row>
    <row r="412" spans="1:16" s="78" customFormat="1" x14ac:dyDescent="0.35">
      <c r="A412" s="78" t="s">
        <v>289</v>
      </c>
      <c r="B412" s="293"/>
      <c r="C412" s="78">
        <v>11</v>
      </c>
      <c r="D412" s="78">
        <v>3</v>
      </c>
      <c r="E412" s="78">
        <v>3</v>
      </c>
      <c r="F412" s="78">
        <v>9</v>
      </c>
      <c r="G412" s="78">
        <v>7</v>
      </c>
      <c r="H412" s="78">
        <v>0</v>
      </c>
      <c r="K412" s="78" t="s">
        <v>772</v>
      </c>
      <c r="L412" s="78" t="s">
        <v>784</v>
      </c>
      <c r="M412" s="78" t="s">
        <v>1</v>
      </c>
      <c r="N412" s="78" t="s">
        <v>212</v>
      </c>
      <c r="O412" s="78">
        <v>15</v>
      </c>
    </row>
    <row r="413" spans="1:16" s="78" customFormat="1" x14ac:dyDescent="0.35">
      <c r="A413" s="78" t="s">
        <v>289</v>
      </c>
      <c r="B413" s="293"/>
      <c r="C413" s="78">
        <v>12</v>
      </c>
      <c r="D413" s="78">
        <v>3</v>
      </c>
      <c r="E413" s="78">
        <v>3</v>
      </c>
      <c r="F413" s="78">
        <v>6</v>
      </c>
      <c r="G413" s="78">
        <v>6</v>
      </c>
      <c r="H413" s="78">
        <v>0</v>
      </c>
      <c r="K413" s="78" t="s">
        <v>772</v>
      </c>
      <c r="L413" s="78" t="s">
        <v>783</v>
      </c>
      <c r="M413" s="78" t="s">
        <v>1</v>
      </c>
      <c r="N413" s="78" t="s">
        <v>212</v>
      </c>
      <c r="O413" s="78">
        <v>15</v>
      </c>
    </row>
    <row r="414" spans="1:16" s="78" customFormat="1" x14ac:dyDescent="0.35">
      <c r="A414" s="78" t="s">
        <v>289</v>
      </c>
      <c r="B414" s="293"/>
      <c r="C414" s="78">
        <v>13</v>
      </c>
      <c r="D414" s="78">
        <v>4</v>
      </c>
      <c r="E414" s="78">
        <v>3</v>
      </c>
      <c r="F414" s="78">
        <v>9</v>
      </c>
      <c r="G414" s="78">
        <v>9</v>
      </c>
      <c r="H414" s="78">
        <v>0</v>
      </c>
      <c r="K414" s="78" t="s">
        <v>772</v>
      </c>
      <c r="L414" s="78" t="s">
        <v>784</v>
      </c>
      <c r="M414" s="78" t="s">
        <v>1</v>
      </c>
      <c r="N414" s="78" t="s">
        <v>212</v>
      </c>
      <c r="O414" s="78">
        <v>15</v>
      </c>
    </row>
    <row r="415" spans="1:16" s="78" customFormat="1" x14ac:dyDescent="0.35">
      <c r="A415" s="78" t="s">
        <v>289</v>
      </c>
      <c r="B415" s="293"/>
      <c r="C415" s="78">
        <v>14</v>
      </c>
      <c r="D415" s="78">
        <v>4</v>
      </c>
      <c r="E415" s="78">
        <v>3</v>
      </c>
      <c r="F415" s="78">
        <v>13</v>
      </c>
      <c r="G415" s="78">
        <v>10</v>
      </c>
      <c r="H415" s="78">
        <v>2</v>
      </c>
      <c r="K415" s="78" t="s">
        <v>774</v>
      </c>
      <c r="L415" s="78" t="s">
        <v>440</v>
      </c>
      <c r="M415" s="78" t="s">
        <v>1</v>
      </c>
      <c r="N415" s="78" t="s">
        <v>212</v>
      </c>
      <c r="O415" s="78">
        <v>15</v>
      </c>
    </row>
    <row r="416" spans="1:16" s="78" customFormat="1" x14ac:dyDescent="0.35">
      <c r="A416" s="78" t="s">
        <v>289</v>
      </c>
      <c r="B416" s="293"/>
      <c r="C416" s="78">
        <v>15</v>
      </c>
      <c r="D416" s="78">
        <v>3</v>
      </c>
      <c r="E416" s="78">
        <v>3</v>
      </c>
      <c r="F416" s="78">
        <v>8</v>
      </c>
      <c r="G416" s="78">
        <v>7</v>
      </c>
      <c r="H416" s="78">
        <v>0</v>
      </c>
      <c r="K416" s="78" t="s">
        <v>772</v>
      </c>
      <c r="L416" s="78" t="s">
        <v>785</v>
      </c>
      <c r="M416" s="78" t="s">
        <v>1</v>
      </c>
      <c r="N416" s="78" t="s">
        <v>212</v>
      </c>
      <c r="O416" s="78">
        <v>15</v>
      </c>
    </row>
    <row r="417" spans="1:16" s="78" customFormat="1" x14ac:dyDescent="0.35">
      <c r="A417" s="78" t="s">
        <v>289</v>
      </c>
      <c r="B417" s="293"/>
      <c r="C417" s="78">
        <v>16</v>
      </c>
      <c r="D417" s="78">
        <v>3</v>
      </c>
      <c r="E417" s="78">
        <v>3</v>
      </c>
      <c r="F417" s="78">
        <v>8</v>
      </c>
      <c r="G417" s="78">
        <v>6</v>
      </c>
      <c r="H417" s="78">
        <v>0</v>
      </c>
      <c r="K417" s="78" t="s">
        <v>772</v>
      </c>
      <c r="L417" s="78" t="s">
        <v>785</v>
      </c>
      <c r="M417" s="78" t="s">
        <v>1</v>
      </c>
      <c r="N417" s="78" t="s">
        <v>212</v>
      </c>
      <c r="O417" s="78">
        <v>15</v>
      </c>
    </row>
    <row r="418" spans="1:16" s="78" customFormat="1" x14ac:dyDescent="0.35">
      <c r="A418" s="78" t="s">
        <v>289</v>
      </c>
      <c r="B418" s="293"/>
      <c r="C418" s="78">
        <v>17</v>
      </c>
      <c r="D418" s="78">
        <v>3</v>
      </c>
      <c r="E418" s="78">
        <v>3</v>
      </c>
      <c r="F418" s="78">
        <v>9</v>
      </c>
      <c r="G418" s="78">
        <v>6</v>
      </c>
      <c r="H418" s="78">
        <v>5</v>
      </c>
      <c r="K418" s="78" t="s">
        <v>786</v>
      </c>
      <c r="L418" s="78" t="s">
        <v>784</v>
      </c>
      <c r="M418" s="78" t="s">
        <v>1</v>
      </c>
      <c r="N418" s="78" t="s">
        <v>212</v>
      </c>
      <c r="O418" s="78">
        <v>15</v>
      </c>
    </row>
    <row r="419" spans="1:16" s="78" customFormat="1" x14ac:dyDescent="0.35">
      <c r="A419" s="78" t="s">
        <v>289</v>
      </c>
      <c r="B419" s="293"/>
      <c r="C419" s="78">
        <v>18</v>
      </c>
      <c r="D419" s="78">
        <v>3</v>
      </c>
      <c r="E419" s="78">
        <v>3</v>
      </c>
      <c r="F419" s="78">
        <v>8</v>
      </c>
      <c r="G419" s="78">
        <v>7</v>
      </c>
      <c r="H419" s="78">
        <v>0</v>
      </c>
      <c r="K419" s="78" t="s">
        <v>772</v>
      </c>
      <c r="L419" s="78" t="s">
        <v>785</v>
      </c>
      <c r="M419" s="78" t="s">
        <v>1</v>
      </c>
      <c r="N419" s="78" t="s">
        <v>212</v>
      </c>
      <c r="O419" s="78">
        <v>15</v>
      </c>
    </row>
    <row r="420" spans="1:16" s="78" customFormat="1" x14ac:dyDescent="0.35">
      <c r="A420" s="78" t="s">
        <v>289</v>
      </c>
      <c r="B420" s="293"/>
      <c r="C420" s="78">
        <v>19</v>
      </c>
      <c r="D420" s="78" t="s">
        <v>38</v>
      </c>
      <c r="E420" s="78">
        <v>0</v>
      </c>
      <c r="F420" s="78">
        <v>0</v>
      </c>
      <c r="G420" s="78">
        <v>0</v>
      </c>
      <c r="H420" s="78">
        <v>0</v>
      </c>
      <c r="K420" s="78" t="s">
        <v>772</v>
      </c>
      <c r="L420" s="78" t="s">
        <v>787</v>
      </c>
      <c r="M420" s="78" t="s">
        <v>1</v>
      </c>
      <c r="N420" s="78" t="s">
        <v>212</v>
      </c>
      <c r="O420" s="78">
        <v>15</v>
      </c>
    </row>
    <row r="421" spans="1:16" s="78" customFormat="1" x14ac:dyDescent="0.35">
      <c r="A421" s="78" t="s">
        <v>289</v>
      </c>
      <c r="B421" s="293"/>
      <c r="C421" s="78">
        <v>20</v>
      </c>
      <c r="D421" s="78" t="s">
        <v>38</v>
      </c>
      <c r="E421" s="78">
        <v>0</v>
      </c>
      <c r="F421" s="78">
        <v>0</v>
      </c>
      <c r="G421" s="78">
        <v>0</v>
      </c>
      <c r="H421" s="78">
        <v>0</v>
      </c>
      <c r="K421" s="78" t="s">
        <v>772</v>
      </c>
      <c r="L421" s="78" t="s">
        <v>787</v>
      </c>
      <c r="M421" s="78" t="s">
        <v>1</v>
      </c>
      <c r="N421" s="78" t="s">
        <v>212</v>
      </c>
      <c r="O421" s="78">
        <v>15</v>
      </c>
    </row>
    <row r="422" spans="1:16" s="78" customFormat="1" x14ac:dyDescent="0.35">
      <c r="A422" s="78" t="s">
        <v>289</v>
      </c>
      <c r="B422" s="293"/>
      <c r="C422" s="78">
        <v>21</v>
      </c>
      <c r="D422" s="78" t="s">
        <v>38</v>
      </c>
      <c r="E422" s="78">
        <v>0</v>
      </c>
      <c r="F422" s="78">
        <v>0</v>
      </c>
      <c r="G422" s="78">
        <v>0</v>
      </c>
      <c r="H422" s="78">
        <v>0</v>
      </c>
      <c r="K422" s="78" t="s">
        <v>772</v>
      </c>
      <c r="L422" s="78" t="s">
        <v>787</v>
      </c>
      <c r="M422" s="78" t="s">
        <v>1</v>
      </c>
      <c r="N422" s="78" t="s">
        <v>212</v>
      </c>
      <c r="O422" s="78">
        <v>15</v>
      </c>
    </row>
    <row r="423" spans="1:16" s="78" customFormat="1" x14ac:dyDescent="0.35">
      <c r="A423" s="78" t="s">
        <v>289</v>
      </c>
      <c r="B423" s="293"/>
      <c r="C423" s="78">
        <v>22</v>
      </c>
      <c r="D423" s="78" t="s">
        <v>38</v>
      </c>
      <c r="E423" s="78">
        <v>0</v>
      </c>
      <c r="F423" s="78">
        <v>0</v>
      </c>
      <c r="G423" s="78">
        <v>0</v>
      </c>
      <c r="H423" s="78">
        <v>0</v>
      </c>
      <c r="K423" s="78" t="s">
        <v>772</v>
      </c>
      <c r="L423" s="78" t="s">
        <v>787</v>
      </c>
      <c r="M423" s="78" t="s">
        <v>1</v>
      </c>
      <c r="N423" s="78" t="s">
        <v>212</v>
      </c>
      <c r="O423" s="78">
        <v>15</v>
      </c>
    </row>
    <row r="424" spans="1:16" s="78" customFormat="1" x14ac:dyDescent="0.35">
      <c r="A424" s="78" t="s">
        <v>289</v>
      </c>
      <c r="B424" s="293"/>
      <c r="C424" s="78">
        <v>23</v>
      </c>
      <c r="D424" s="78" t="s">
        <v>38</v>
      </c>
      <c r="E424" s="78">
        <v>0</v>
      </c>
      <c r="F424" s="78">
        <v>0</v>
      </c>
      <c r="G424" s="78">
        <v>0</v>
      </c>
      <c r="H424" s="78">
        <v>0</v>
      </c>
      <c r="K424" s="78" t="s">
        <v>772</v>
      </c>
      <c r="L424" s="78" t="s">
        <v>787</v>
      </c>
      <c r="M424" s="78" t="s">
        <v>1</v>
      </c>
      <c r="N424" s="78" t="s">
        <v>212</v>
      </c>
      <c r="O424" s="78">
        <v>15</v>
      </c>
    </row>
    <row r="425" spans="1:16" s="78" customFormat="1" x14ac:dyDescent="0.35">
      <c r="A425" s="78" t="s">
        <v>289</v>
      </c>
      <c r="B425" s="293"/>
      <c r="C425" s="78">
        <v>24</v>
      </c>
      <c r="D425" s="78" t="s">
        <v>38</v>
      </c>
      <c r="E425" s="78">
        <v>0</v>
      </c>
      <c r="F425" s="78">
        <v>0</v>
      </c>
      <c r="G425" s="78">
        <v>0</v>
      </c>
      <c r="H425" s="78">
        <v>0</v>
      </c>
      <c r="K425" s="78" t="s">
        <v>772</v>
      </c>
      <c r="L425" s="78" t="s">
        <v>787</v>
      </c>
      <c r="M425" s="78" t="s">
        <v>1</v>
      </c>
      <c r="N425" s="78" t="s">
        <v>212</v>
      </c>
      <c r="O425" s="78">
        <v>15</v>
      </c>
    </row>
    <row r="426" spans="1:16" s="78" customFormat="1" x14ac:dyDescent="0.35">
      <c r="A426" s="78" t="s">
        <v>289</v>
      </c>
      <c r="B426" s="293"/>
      <c r="C426" s="78">
        <v>25</v>
      </c>
      <c r="D426" s="78" t="s">
        <v>38</v>
      </c>
      <c r="E426" s="78">
        <v>0</v>
      </c>
      <c r="F426" s="78">
        <v>0</v>
      </c>
      <c r="G426" s="78">
        <v>0</v>
      </c>
      <c r="H426" s="78">
        <v>0</v>
      </c>
      <c r="K426" s="78" t="s">
        <v>772</v>
      </c>
      <c r="L426" s="78" t="s">
        <v>787</v>
      </c>
      <c r="M426" s="78" t="s">
        <v>1</v>
      </c>
      <c r="N426" s="78" t="s">
        <v>212</v>
      </c>
      <c r="O426" s="78">
        <v>15</v>
      </c>
    </row>
    <row r="427" spans="1:16" s="78" customFormat="1" x14ac:dyDescent="0.35">
      <c r="A427" s="78" t="s">
        <v>289</v>
      </c>
      <c r="B427" s="293"/>
      <c r="C427" s="78">
        <v>26</v>
      </c>
      <c r="D427" s="78" t="s">
        <v>38</v>
      </c>
      <c r="E427" s="78">
        <v>0</v>
      </c>
      <c r="F427" s="78">
        <v>0</v>
      </c>
      <c r="G427" s="78">
        <v>0</v>
      </c>
      <c r="H427" s="78">
        <v>0</v>
      </c>
      <c r="K427" s="78" t="s">
        <v>772</v>
      </c>
      <c r="L427" s="78" t="s">
        <v>787</v>
      </c>
      <c r="M427" s="78" t="s">
        <v>1</v>
      </c>
      <c r="N427" s="78" t="s">
        <v>212</v>
      </c>
      <c r="O427" s="78">
        <v>15</v>
      </c>
    </row>
    <row r="428" spans="1:16" s="78" customFormat="1" x14ac:dyDescent="0.35">
      <c r="A428" s="78" t="s">
        <v>289</v>
      </c>
      <c r="B428" s="293"/>
      <c r="C428" s="78">
        <v>27</v>
      </c>
      <c r="D428" s="78" t="s">
        <v>38</v>
      </c>
      <c r="E428" s="78">
        <v>0</v>
      </c>
      <c r="F428" s="78">
        <v>0</v>
      </c>
      <c r="G428" s="78">
        <v>0</v>
      </c>
      <c r="H428" s="78">
        <v>0</v>
      </c>
      <c r="K428" s="78" t="s">
        <v>772</v>
      </c>
      <c r="L428" s="78" t="s">
        <v>787</v>
      </c>
      <c r="M428" s="78" t="s">
        <v>1</v>
      </c>
      <c r="N428" s="78" t="s">
        <v>212</v>
      </c>
      <c r="O428" s="78">
        <v>15</v>
      </c>
    </row>
    <row r="429" spans="1:16" s="65" customFormat="1" ht="15" customHeight="1" x14ac:dyDescent="0.35">
      <c r="A429" s="285" t="s">
        <v>441</v>
      </c>
      <c r="B429" s="290">
        <v>14</v>
      </c>
      <c r="C429" s="65">
        <v>1</v>
      </c>
      <c r="D429" s="65">
        <v>3</v>
      </c>
      <c r="H429" s="65">
        <v>5</v>
      </c>
      <c r="M429" s="65" t="s">
        <v>1</v>
      </c>
      <c r="N429" s="65" t="s">
        <v>212</v>
      </c>
      <c r="O429" s="65">
        <v>15</v>
      </c>
    </row>
    <row r="430" spans="1:16" s="65" customFormat="1" x14ac:dyDescent="0.35">
      <c r="A430" s="285" t="s">
        <v>441</v>
      </c>
      <c r="B430" s="290">
        <v>14</v>
      </c>
      <c r="C430" s="65">
        <v>2</v>
      </c>
      <c r="D430" s="65">
        <v>4</v>
      </c>
      <c r="H430" s="65">
        <v>5</v>
      </c>
      <c r="M430" s="65" t="s">
        <v>1</v>
      </c>
      <c r="N430" s="65" t="s">
        <v>212</v>
      </c>
      <c r="O430" s="65">
        <v>15</v>
      </c>
    </row>
    <row r="431" spans="1:16" s="65" customFormat="1" x14ac:dyDescent="0.35">
      <c r="A431" s="285" t="s">
        <v>441</v>
      </c>
      <c r="B431" s="290">
        <v>14</v>
      </c>
      <c r="C431" s="65">
        <v>3</v>
      </c>
      <c r="D431" s="65">
        <v>4</v>
      </c>
      <c r="H431" s="65">
        <v>6</v>
      </c>
      <c r="M431" s="65" t="s">
        <v>1</v>
      </c>
      <c r="N431" s="65" t="s">
        <v>212</v>
      </c>
      <c r="O431" s="65">
        <v>15</v>
      </c>
    </row>
    <row r="432" spans="1:16" s="65" customFormat="1" x14ac:dyDescent="0.35">
      <c r="A432" s="285" t="s">
        <v>441</v>
      </c>
      <c r="B432" s="290">
        <v>14</v>
      </c>
      <c r="C432" s="65">
        <v>4</v>
      </c>
      <c r="D432" s="65">
        <v>3</v>
      </c>
      <c r="H432" s="65">
        <v>1</v>
      </c>
      <c r="I432" s="65">
        <v>6</v>
      </c>
      <c r="J432" s="65">
        <v>4</v>
      </c>
      <c r="K432" s="65">
        <v>5</v>
      </c>
      <c r="L432" s="65" t="s">
        <v>443</v>
      </c>
      <c r="M432" s="65" t="s">
        <v>1</v>
      </c>
      <c r="N432" s="65" t="s">
        <v>212</v>
      </c>
      <c r="O432" s="65">
        <v>16</v>
      </c>
      <c r="P432" s="65" t="s">
        <v>442</v>
      </c>
    </row>
    <row r="433" spans="1:16" s="65" customFormat="1" x14ac:dyDescent="0.35">
      <c r="A433" s="285" t="s">
        <v>441</v>
      </c>
      <c r="B433" s="290">
        <v>14</v>
      </c>
      <c r="C433" s="65">
        <v>5</v>
      </c>
      <c r="D433" s="65">
        <v>3</v>
      </c>
      <c r="H433" s="65">
        <v>0</v>
      </c>
      <c r="M433" s="65" t="s">
        <v>1</v>
      </c>
      <c r="N433" s="65" t="s">
        <v>212</v>
      </c>
      <c r="O433" s="65">
        <v>16</v>
      </c>
    </row>
    <row r="434" spans="1:16" s="65" customFormat="1" x14ac:dyDescent="0.35">
      <c r="A434" s="285" t="s">
        <v>441</v>
      </c>
      <c r="B434" s="290">
        <v>14</v>
      </c>
      <c r="C434" s="65">
        <v>6</v>
      </c>
      <c r="D434" s="65">
        <v>4</v>
      </c>
      <c r="H434" s="65">
        <v>5</v>
      </c>
      <c r="M434" s="65" t="s">
        <v>1</v>
      </c>
      <c r="N434" s="65" t="s">
        <v>212</v>
      </c>
      <c r="O434" s="65">
        <v>16</v>
      </c>
    </row>
    <row r="435" spans="1:16" s="65" customFormat="1" x14ac:dyDescent="0.35">
      <c r="A435" s="285" t="s">
        <v>441</v>
      </c>
      <c r="B435" s="290">
        <v>14</v>
      </c>
      <c r="C435" s="65">
        <v>7</v>
      </c>
      <c r="D435" s="65">
        <v>3</v>
      </c>
      <c r="H435" s="65">
        <v>1</v>
      </c>
      <c r="I435" s="65">
        <v>6</v>
      </c>
      <c r="J435" s="65">
        <v>43</v>
      </c>
      <c r="K435" s="65">
        <v>15</v>
      </c>
      <c r="L435" s="65" t="s">
        <v>445</v>
      </c>
      <c r="M435" s="65" t="s">
        <v>1</v>
      </c>
      <c r="N435" s="65" t="s">
        <v>212</v>
      </c>
      <c r="O435" s="65">
        <v>17</v>
      </c>
      <c r="P435" s="65" t="s">
        <v>444</v>
      </c>
    </row>
    <row r="436" spans="1:16" s="65" customFormat="1" x14ac:dyDescent="0.35">
      <c r="A436" s="285" t="s">
        <v>441</v>
      </c>
      <c r="B436" s="290">
        <v>14</v>
      </c>
      <c r="C436" s="65">
        <v>8</v>
      </c>
      <c r="D436" s="65">
        <v>3</v>
      </c>
      <c r="H436" s="65">
        <v>0</v>
      </c>
      <c r="M436" s="65" t="s">
        <v>1</v>
      </c>
      <c r="N436" s="65" t="s">
        <v>212</v>
      </c>
      <c r="O436" s="65">
        <v>17</v>
      </c>
    </row>
    <row r="437" spans="1:16" s="65" customFormat="1" x14ac:dyDescent="0.35">
      <c r="A437" s="285" t="s">
        <v>441</v>
      </c>
      <c r="B437" s="290">
        <v>14</v>
      </c>
      <c r="C437" s="65">
        <v>9</v>
      </c>
      <c r="D437" s="65">
        <v>4</v>
      </c>
      <c r="H437" s="65">
        <v>5</v>
      </c>
      <c r="M437" s="65" t="s">
        <v>1</v>
      </c>
      <c r="N437" s="65" t="s">
        <v>212</v>
      </c>
      <c r="O437" s="65">
        <v>17</v>
      </c>
    </row>
    <row r="438" spans="1:16" s="65" customFormat="1" x14ac:dyDescent="0.35">
      <c r="A438" s="285" t="s">
        <v>441</v>
      </c>
      <c r="B438" s="290">
        <v>14</v>
      </c>
      <c r="C438" s="65">
        <v>10</v>
      </c>
      <c r="D438" s="65">
        <v>4</v>
      </c>
      <c r="H438" s="65">
        <v>3</v>
      </c>
      <c r="M438" s="65" t="s">
        <v>1</v>
      </c>
      <c r="N438" s="65" t="s">
        <v>212</v>
      </c>
      <c r="O438" s="65">
        <v>17</v>
      </c>
    </row>
    <row r="439" spans="1:16" s="65" customFormat="1" x14ac:dyDescent="0.35">
      <c r="A439" s="285" t="s">
        <v>441</v>
      </c>
      <c r="B439" s="290">
        <v>14</v>
      </c>
      <c r="C439" s="65">
        <v>11</v>
      </c>
      <c r="D439" s="65">
        <v>3</v>
      </c>
      <c r="H439" s="65">
        <v>1</v>
      </c>
      <c r="I439" s="65">
        <v>6</v>
      </c>
      <c r="J439" s="65">
        <v>47</v>
      </c>
      <c r="K439" s="65">
        <v>36</v>
      </c>
      <c r="L439" s="65" t="s">
        <v>447</v>
      </c>
      <c r="M439" s="65" t="s">
        <v>1</v>
      </c>
      <c r="N439" s="65" t="s">
        <v>212</v>
      </c>
      <c r="O439" s="65">
        <v>18</v>
      </c>
      <c r="P439" s="65" t="s">
        <v>446</v>
      </c>
    </row>
    <row r="440" spans="1:16" s="65" customFormat="1" x14ac:dyDescent="0.35">
      <c r="A440" s="285" t="s">
        <v>441</v>
      </c>
      <c r="B440" s="290">
        <v>14</v>
      </c>
      <c r="C440" s="65">
        <v>12</v>
      </c>
      <c r="D440" s="65">
        <v>3</v>
      </c>
      <c r="H440" s="65">
        <v>2</v>
      </c>
      <c r="M440" s="65" t="s">
        <v>1</v>
      </c>
      <c r="N440" s="65" t="s">
        <v>212</v>
      </c>
      <c r="O440" s="65">
        <v>18</v>
      </c>
    </row>
    <row r="441" spans="1:16" s="65" customFormat="1" x14ac:dyDescent="0.35">
      <c r="A441" s="285" t="s">
        <v>441</v>
      </c>
      <c r="B441" s="290">
        <v>14</v>
      </c>
      <c r="C441" s="65">
        <v>13</v>
      </c>
      <c r="D441" s="65">
        <v>4</v>
      </c>
      <c r="H441" s="65">
        <v>2</v>
      </c>
      <c r="M441" s="65" t="s">
        <v>1</v>
      </c>
      <c r="N441" s="65" t="s">
        <v>212</v>
      </c>
      <c r="O441" s="65">
        <v>18</v>
      </c>
    </row>
    <row r="442" spans="1:16" s="65" customFormat="1" x14ac:dyDescent="0.35">
      <c r="A442" s="285" t="s">
        <v>441</v>
      </c>
      <c r="B442" s="290">
        <v>14</v>
      </c>
      <c r="C442" s="65">
        <v>14</v>
      </c>
      <c r="D442" s="65">
        <v>4</v>
      </c>
      <c r="H442" s="65">
        <v>7</v>
      </c>
      <c r="M442" s="65" t="s">
        <v>1</v>
      </c>
      <c r="N442" s="65" t="s">
        <v>212</v>
      </c>
      <c r="O442" s="65">
        <v>18</v>
      </c>
    </row>
    <row r="443" spans="1:16" s="65" customFormat="1" x14ac:dyDescent="0.35">
      <c r="A443" s="285" t="s">
        <v>441</v>
      </c>
      <c r="B443" s="290">
        <v>14</v>
      </c>
      <c r="C443" s="65">
        <v>15</v>
      </c>
      <c r="D443" s="65">
        <v>3</v>
      </c>
      <c r="H443" s="65">
        <v>0</v>
      </c>
      <c r="M443" s="65" t="s">
        <v>1</v>
      </c>
      <c r="N443" s="65" t="s">
        <v>212</v>
      </c>
      <c r="O443" s="65">
        <v>18</v>
      </c>
    </row>
    <row r="444" spans="1:16" s="65" customFormat="1" x14ac:dyDescent="0.35">
      <c r="A444" s="285" t="s">
        <v>441</v>
      </c>
      <c r="B444" s="290">
        <v>14</v>
      </c>
      <c r="C444" s="65">
        <v>16</v>
      </c>
      <c r="D444" s="65">
        <v>3</v>
      </c>
      <c r="H444" s="65">
        <v>2</v>
      </c>
      <c r="M444" s="65" t="s">
        <v>1</v>
      </c>
      <c r="N444" s="65" t="s">
        <v>212</v>
      </c>
      <c r="O444" s="65">
        <v>18</v>
      </c>
    </row>
    <row r="445" spans="1:16" s="65" customFormat="1" x14ac:dyDescent="0.35">
      <c r="A445" s="285" t="s">
        <v>441</v>
      </c>
      <c r="B445" s="290">
        <v>14</v>
      </c>
      <c r="C445" s="65">
        <v>17</v>
      </c>
      <c r="D445" s="65">
        <v>3</v>
      </c>
      <c r="H445" s="65">
        <v>1</v>
      </c>
      <c r="I445" s="65">
        <v>6</v>
      </c>
      <c r="J445" s="65">
        <v>17</v>
      </c>
      <c r="K445" s="65">
        <v>59</v>
      </c>
      <c r="L445" s="65" t="s">
        <v>449</v>
      </c>
      <c r="M445" s="65" t="s">
        <v>1</v>
      </c>
      <c r="N445" s="65" t="s">
        <v>212</v>
      </c>
      <c r="O445" s="65">
        <v>19</v>
      </c>
      <c r="P445" s="65" t="s">
        <v>448</v>
      </c>
    </row>
    <row r="446" spans="1:16" s="65" customFormat="1" x14ac:dyDescent="0.35">
      <c r="A446" s="285" t="s">
        <v>441</v>
      </c>
      <c r="B446" s="290">
        <v>14</v>
      </c>
      <c r="C446" s="65">
        <v>18</v>
      </c>
      <c r="D446" s="65">
        <v>3</v>
      </c>
      <c r="H446" s="65">
        <v>2</v>
      </c>
      <c r="M446" s="65" t="s">
        <v>1</v>
      </c>
      <c r="N446" s="65" t="s">
        <v>212</v>
      </c>
      <c r="O446" s="65">
        <v>19</v>
      </c>
    </row>
    <row r="447" spans="1:16" s="65" customFormat="1" x14ac:dyDescent="0.35">
      <c r="A447" s="285" t="s">
        <v>441</v>
      </c>
      <c r="B447" s="290">
        <v>14</v>
      </c>
      <c r="C447" s="65">
        <v>19</v>
      </c>
      <c r="D447" s="65" t="s">
        <v>38</v>
      </c>
      <c r="H447" s="65">
        <v>0</v>
      </c>
      <c r="M447" s="65" t="s">
        <v>1</v>
      </c>
      <c r="N447" s="65" t="s">
        <v>212</v>
      </c>
      <c r="O447" s="65">
        <v>19</v>
      </c>
    </row>
    <row r="448" spans="1:16" s="65" customFormat="1" x14ac:dyDescent="0.35">
      <c r="A448" s="285" t="s">
        <v>441</v>
      </c>
      <c r="B448" s="290">
        <v>14</v>
      </c>
      <c r="C448" s="65">
        <v>20</v>
      </c>
      <c r="D448" s="65" t="s">
        <v>38</v>
      </c>
      <c r="H448" s="65">
        <v>0</v>
      </c>
      <c r="M448" s="65" t="s">
        <v>1</v>
      </c>
      <c r="N448" s="65" t="s">
        <v>212</v>
      </c>
      <c r="O448" s="65">
        <v>19</v>
      </c>
    </row>
    <row r="449" spans="1:15" s="65" customFormat="1" x14ac:dyDescent="0.35">
      <c r="A449" s="285" t="s">
        <v>441</v>
      </c>
      <c r="B449" s="290">
        <v>14</v>
      </c>
      <c r="C449" s="65">
        <v>21</v>
      </c>
      <c r="D449" s="65" t="s">
        <v>38</v>
      </c>
      <c r="H449" s="65">
        <v>0</v>
      </c>
      <c r="M449" s="65" t="s">
        <v>1</v>
      </c>
      <c r="N449" s="65" t="s">
        <v>212</v>
      </c>
      <c r="O449" s="65">
        <v>19</v>
      </c>
    </row>
    <row r="450" spans="1:15" s="65" customFormat="1" x14ac:dyDescent="0.35">
      <c r="A450" s="285" t="s">
        <v>441</v>
      </c>
      <c r="B450" s="290">
        <v>14</v>
      </c>
      <c r="C450" s="65">
        <v>22</v>
      </c>
      <c r="D450" s="65" t="s">
        <v>38</v>
      </c>
      <c r="H450" s="65">
        <v>0</v>
      </c>
      <c r="M450" s="65" t="s">
        <v>1</v>
      </c>
      <c r="N450" s="65" t="s">
        <v>212</v>
      </c>
      <c r="O450" s="65">
        <v>19</v>
      </c>
    </row>
    <row r="451" spans="1:15" s="65" customFormat="1" x14ac:dyDescent="0.35">
      <c r="A451" s="285" t="s">
        <v>441</v>
      </c>
      <c r="B451" s="290">
        <v>14</v>
      </c>
      <c r="C451" s="65">
        <v>23</v>
      </c>
      <c r="D451" s="65" t="s">
        <v>38</v>
      </c>
      <c r="H451" s="65">
        <v>0</v>
      </c>
      <c r="M451" s="65" t="s">
        <v>1</v>
      </c>
      <c r="N451" s="65" t="s">
        <v>212</v>
      </c>
      <c r="O451" s="65">
        <v>19</v>
      </c>
    </row>
    <row r="452" spans="1:15" s="65" customFormat="1" x14ac:dyDescent="0.35">
      <c r="A452" s="285" t="s">
        <v>441</v>
      </c>
      <c r="B452" s="290">
        <v>14</v>
      </c>
      <c r="C452" s="65">
        <v>24</v>
      </c>
      <c r="D452" s="65" t="s">
        <v>38</v>
      </c>
      <c r="H452" s="65">
        <v>0</v>
      </c>
      <c r="M452" s="65" t="s">
        <v>1</v>
      </c>
      <c r="N452" s="65" t="s">
        <v>212</v>
      </c>
      <c r="O452" s="65">
        <v>19</v>
      </c>
    </row>
    <row r="453" spans="1:15" s="65" customFormat="1" x14ac:dyDescent="0.35">
      <c r="A453" s="285" t="s">
        <v>441</v>
      </c>
      <c r="B453" s="290">
        <v>14</v>
      </c>
      <c r="C453" s="65">
        <v>25</v>
      </c>
      <c r="D453" s="65" t="s">
        <v>38</v>
      </c>
      <c r="H453" s="65">
        <v>0</v>
      </c>
      <c r="M453" s="65" t="s">
        <v>1</v>
      </c>
      <c r="N453" s="65" t="s">
        <v>212</v>
      </c>
      <c r="O453" s="65">
        <v>19</v>
      </c>
    </row>
    <row r="454" spans="1:15" s="65" customFormat="1" x14ac:dyDescent="0.35">
      <c r="A454" s="285" t="s">
        <v>441</v>
      </c>
      <c r="B454" s="290">
        <v>14</v>
      </c>
      <c r="C454" s="65">
        <v>26</v>
      </c>
      <c r="D454" s="65" t="s">
        <v>38</v>
      </c>
      <c r="H454" s="65">
        <v>0</v>
      </c>
      <c r="M454" s="65" t="s">
        <v>1</v>
      </c>
      <c r="N454" s="65" t="s">
        <v>212</v>
      </c>
      <c r="O454" s="65">
        <v>19</v>
      </c>
    </row>
    <row r="455" spans="1:15" s="65" customFormat="1" x14ac:dyDescent="0.35">
      <c r="A455" s="285" t="s">
        <v>441</v>
      </c>
      <c r="B455" s="290">
        <v>14</v>
      </c>
      <c r="C455" s="65">
        <v>27</v>
      </c>
      <c r="D455" s="65" t="s">
        <v>38</v>
      </c>
      <c r="H455" s="65">
        <v>0</v>
      </c>
      <c r="M455" s="65" t="s">
        <v>1</v>
      </c>
      <c r="N455" s="65" t="s">
        <v>212</v>
      </c>
      <c r="O455" s="65">
        <v>19</v>
      </c>
    </row>
    <row r="456" spans="1:15" s="78" customFormat="1" ht="15" customHeight="1" x14ac:dyDescent="0.35">
      <c r="A456" s="313" t="s">
        <v>450</v>
      </c>
      <c r="B456" s="293">
        <v>17</v>
      </c>
      <c r="C456" s="78">
        <v>1</v>
      </c>
      <c r="D456" s="78">
        <v>3</v>
      </c>
      <c r="H456" s="78">
        <v>0</v>
      </c>
      <c r="M456" s="78" t="s">
        <v>1</v>
      </c>
      <c r="N456" s="78" t="s">
        <v>212</v>
      </c>
      <c r="O456" s="78">
        <v>19</v>
      </c>
    </row>
    <row r="457" spans="1:15" s="78" customFormat="1" x14ac:dyDescent="0.35">
      <c r="A457" s="313" t="s">
        <v>450</v>
      </c>
      <c r="B457" s="293">
        <v>17</v>
      </c>
      <c r="C457" s="78">
        <v>2</v>
      </c>
      <c r="D457" s="78">
        <v>4</v>
      </c>
      <c r="H457" s="78">
        <v>0</v>
      </c>
      <c r="M457" s="78" t="s">
        <v>1</v>
      </c>
      <c r="N457" s="78" t="s">
        <v>212</v>
      </c>
      <c r="O457" s="78">
        <v>19</v>
      </c>
    </row>
    <row r="458" spans="1:15" s="78" customFormat="1" x14ac:dyDescent="0.35">
      <c r="A458" s="313" t="s">
        <v>450</v>
      </c>
      <c r="B458" s="293">
        <v>17</v>
      </c>
      <c r="C458" s="78">
        <v>3</v>
      </c>
      <c r="D458" s="78">
        <v>4</v>
      </c>
      <c r="H458" s="78">
        <v>2</v>
      </c>
      <c r="M458" s="78" t="s">
        <v>1</v>
      </c>
      <c r="N458" s="78" t="s">
        <v>212</v>
      </c>
      <c r="O458" s="78">
        <v>19</v>
      </c>
    </row>
    <row r="459" spans="1:15" s="78" customFormat="1" x14ac:dyDescent="0.35">
      <c r="A459" s="313" t="s">
        <v>450</v>
      </c>
      <c r="B459" s="293">
        <v>17</v>
      </c>
      <c r="C459" s="78">
        <v>4</v>
      </c>
      <c r="D459" s="78">
        <v>3</v>
      </c>
      <c r="H459" s="78">
        <v>0</v>
      </c>
      <c r="M459" s="78" t="s">
        <v>1</v>
      </c>
      <c r="N459" s="78" t="s">
        <v>212</v>
      </c>
      <c r="O459" s="78">
        <v>19</v>
      </c>
    </row>
    <row r="460" spans="1:15" s="78" customFormat="1" x14ac:dyDescent="0.35">
      <c r="A460" s="313" t="s">
        <v>450</v>
      </c>
      <c r="B460" s="293">
        <v>17</v>
      </c>
      <c r="C460" s="78">
        <v>5</v>
      </c>
      <c r="D460" s="78">
        <v>3</v>
      </c>
      <c r="H460" s="78">
        <v>0</v>
      </c>
      <c r="M460" s="78" t="s">
        <v>1</v>
      </c>
      <c r="N460" s="78" t="s">
        <v>212</v>
      </c>
      <c r="O460" s="78">
        <v>19</v>
      </c>
    </row>
    <row r="461" spans="1:15" s="78" customFormat="1" x14ac:dyDescent="0.35">
      <c r="A461" s="313" t="s">
        <v>450</v>
      </c>
      <c r="B461" s="293">
        <v>17</v>
      </c>
      <c r="C461" s="78">
        <v>6</v>
      </c>
      <c r="D461" s="78">
        <v>4</v>
      </c>
      <c r="H461" s="78">
        <v>0</v>
      </c>
      <c r="M461" s="78" t="s">
        <v>1</v>
      </c>
      <c r="N461" s="78" t="s">
        <v>212</v>
      </c>
      <c r="O461" s="78">
        <v>19</v>
      </c>
    </row>
    <row r="462" spans="1:15" s="78" customFormat="1" x14ac:dyDescent="0.35">
      <c r="A462" s="313" t="s">
        <v>450</v>
      </c>
      <c r="B462" s="293">
        <v>17</v>
      </c>
      <c r="C462" s="78">
        <v>7</v>
      </c>
      <c r="D462" s="78">
        <v>3</v>
      </c>
      <c r="H462" s="78">
        <v>0</v>
      </c>
      <c r="M462" s="78" t="s">
        <v>1</v>
      </c>
      <c r="N462" s="78" t="s">
        <v>212</v>
      </c>
      <c r="O462" s="78">
        <v>19</v>
      </c>
    </row>
    <row r="463" spans="1:15" s="78" customFormat="1" x14ac:dyDescent="0.35">
      <c r="A463" s="313" t="s">
        <v>450</v>
      </c>
      <c r="B463" s="293">
        <v>17</v>
      </c>
      <c r="C463" s="78">
        <v>8</v>
      </c>
      <c r="D463" s="78">
        <v>3</v>
      </c>
      <c r="H463" s="78">
        <v>0</v>
      </c>
      <c r="M463" s="78" t="s">
        <v>1</v>
      </c>
      <c r="N463" s="78" t="s">
        <v>212</v>
      </c>
      <c r="O463" s="78">
        <v>19</v>
      </c>
    </row>
    <row r="464" spans="1:15" s="78" customFormat="1" x14ac:dyDescent="0.35">
      <c r="A464" s="313" t="s">
        <v>450</v>
      </c>
      <c r="B464" s="293">
        <v>17</v>
      </c>
      <c r="C464" s="78">
        <v>9</v>
      </c>
      <c r="D464" s="78">
        <v>4</v>
      </c>
      <c r="H464" s="78">
        <v>4</v>
      </c>
      <c r="M464" s="78" t="s">
        <v>1</v>
      </c>
      <c r="N464" s="78" t="s">
        <v>212</v>
      </c>
      <c r="O464" s="78">
        <v>19</v>
      </c>
    </row>
    <row r="465" spans="1:16" s="78" customFormat="1" x14ac:dyDescent="0.35">
      <c r="A465" s="313" t="s">
        <v>450</v>
      </c>
      <c r="B465" s="293">
        <v>17</v>
      </c>
      <c r="C465" s="78">
        <v>10</v>
      </c>
      <c r="D465" s="78">
        <v>4</v>
      </c>
      <c r="H465" s="78">
        <v>2</v>
      </c>
      <c r="M465" s="78" t="s">
        <v>1</v>
      </c>
      <c r="N465" s="78" t="s">
        <v>212</v>
      </c>
      <c r="O465" s="78">
        <v>19</v>
      </c>
    </row>
    <row r="466" spans="1:16" s="78" customFormat="1" x14ac:dyDescent="0.35">
      <c r="A466" s="313" t="s">
        <v>450</v>
      </c>
      <c r="B466" s="293">
        <v>17</v>
      </c>
      <c r="C466" s="78">
        <v>11</v>
      </c>
      <c r="D466" s="78">
        <v>3</v>
      </c>
      <c r="H466" s="78">
        <v>0</v>
      </c>
      <c r="M466" s="78" t="s">
        <v>1</v>
      </c>
      <c r="N466" s="78" t="s">
        <v>212</v>
      </c>
      <c r="O466" s="78">
        <v>19</v>
      </c>
    </row>
    <row r="467" spans="1:16" s="78" customFormat="1" x14ac:dyDescent="0.35">
      <c r="A467" s="313" t="s">
        <v>450</v>
      </c>
      <c r="B467" s="293">
        <v>17</v>
      </c>
      <c r="C467" s="78">
        <v>12</v>
      </c>
      <c r="D467" s="78">
        <v>3</v>
      </c>
      <c r="H467" s="78">
        <v>0</v>
      </c>
      <c r="M467" s="78" t="s">
        <v>1</v>
      </c>
      <c r="N467" s="78" t="s">
        <v>212</v>
      </c>
      <c r="O467" s="78">
        <v>19</v>
      </c>
    </row>
    <row r="468" spans="1:16" s="78" customFormat="1" x14ac:dyDescent="0.35">
      <c r="A468" s="313" t="s">
        <v>450</v>
      </c>
      <c r="B468" s="293">
        <v>17</v>
      </c>
      <c r="C468" s="78">
        <v>13</v>
      </c>
      <c r="D468" s="78">
        <v>4</v>
      </c>
      <c r="H468" s="78">
        <v>1</v>
      </c>
      <c r="I468" s="78">
        <v>8</v>
      </c>
      <c r="J468" s="78">
        <v>49</v>
      </c>
      <c r="K468" s="78">
        <v>48</v>
      </c>
      <c r="L468" s="78" t="s">
        <v>452</v>
      </c>
      <c r="M468" s="78" t="s">
        <v>1</v>
      </c>
      <c r="N468" s="78" t="s">
        <v>212</v>
      </c>
      <c r="O468" s="78">
        <v>20</v>
      </c>
      <c r="P468" s="78" t="s">
        <v>451</v>
      </c>
    </row>
    <row r="469" spans="1:16" s="78" customFormat="1" x14ac:dyDescent="0.35">
      <c r="A469" s="313" t="s">
        <v>450</v>
      </c>
      <c r="B469" s="293">
        <v>17</v>
      </c>
      <c r="C469" s="78">
        <v>14</v>
      </c>
      <c r="D469" s="78">
        <v>4</v>
      </c>
      <c r="H469" s="78">
        <v>1</v>
      </c>
      <c r="I469" s="78">
        <v>8</v>
      </c>
      <c r="J469" s="78">
        <v>14</v>
      </c>
      <c r="K469" s="78">
        <v>50</v>
      </c>
      <c r="L469" s="78" t="s">
        <v>454</v>
      </c>
      <c r="M469" s="78" t="s">
        <v>1</v>
      </c>
      <c r="N469" s="78" t="s">
        <v>212</v>
      </c>
      <c r="O469" s="78">
        <v>21</v>
      </c>
      <c r="P469" s="78" t="s">
        <v>453</v>
      </c>
    </row>
    <row r="470" spans="1:16" s="78" customFormat="1" x14ac:dyDescent="0.35">
      <c r="A470" s="313" t="s">
        <v>450</v>
      </c>
      <c r="B470" s="293">
        <v>17</v>
      </c>
      <c r="C470" s="78">
        <v>15</v>
      </c>
      <c r="D470" s="78">
        <v>3</v>
      </c>
      <c r="H470" s="78">
        <v>0</v>
      </c>
      <c r="M470" s="78" t="s">
        <v>1</v>
      </c>
      <c r="N470" s="78" t="s">
        <v>212</v>
      </c>
      <c r="O470" s="78">
        <v>21</v>
      </c>
    </row>
    <row r="471" spans="1:16" s="78" customFormat="1" x14ac:dyDescent="0.35">
      <c r="A471" s="313" t="s">
        <v>450</v>
      </c>
      <c r="B471" s="293">
        <v>17</v>
      </c>
      <c r="C471" s="78">
        <v>16</v>
      </c>
      <c r="D471" s="78">
        <v>3</v>
      </c>
      <c r="H471" s="78">
        <v>1</v>
      </c>
      <c r="I471" s="78">
        <v>7</v>
      </c>
      <c r="J471" s="78">
        <v>52</v>
      </c>
      <c r="K471" s="78" t="e">
        <v>#N/A</v>
      </c>
      <c r="L471" s="78" t="e">
        <v>#N/A</v>
      </c>
      <c r="M471" s="78" t="s">
        <v>1</v>
      </c>
      <c r="N471" s="78" t="s">
        <v>212</v>
      </c>
      <c r="O471" s="78">
        <v>21</v>
      </c>
    </row>
    <row r="472" spans="1:16" s="78" customFormat="1" x14ac:dyDescent="0.35">
      <c r="A472" s="313" t="s">
        <v>450</v>
      </c>
      <c r="B472" s="293">
        <v>17</v>
      </c>
      <c r="C472" s="78">
        <v>17</v>
      </c>
      <c r="D472" s="78">
        <v>3</v>
      </c>
      <c r="H472" s="78">
        <v>0</v>
      </c>
      <c r="M472" s="78" t="s">
        <v>1</v>
      </c>
      <c r="N472" s="78" t="s">
        <v>212</v>
      </c>
      <c r="O472" s="78">
        <v>21</v>
      </c>
    </row>
    <row r="473" spans="1:16" s="78" customFormat="1" x14ac:dyDescent="0.35">
      <c r="A473" s="313" t="s">
        <v>450</v>
      </c>
      <c r="B473" s="293">
        <v>17</v>
      </c>
      <c r="C473" s="78">
        <v>18</v>
      </c>
      <c r="D473" s="78">
        <v>3</v>
      </c>
      <c r="H473" s="78">
        <v>0</v>
      </c>
      <c r="M473" s="78" t="s">
        <v>1</v>
      </c>
      <c r="N473" s="78" t="s">
        <v>212</v>
      </c>
      <c r="O473" s="78">
        <v>21</v>
      </c>
    </row>
    <row r="474" spans="1:16" s="78" customFormat="1" x14ac:dyDescent="0.35">
      <c r="A474" s="313" t="s">
        <v>450</v>
      </c>
      <c r="B474" s="293">
        <v>17</v>
      </c>
      <c r="C474" s="78">
        <v>19</v>
      </c>
      <c r="D474" s="78" t="s">
        <v>38</v>
      </c>
      <c r="H474" s="78">
        <v>0</v>
      </c>
      <c r="M474" s="78" t="s">
        <v>1</v>
      </c>
      <c r="N474" s="78" t="s">
        <v>212</v>
      </c>
      <c r="O474" s="78">
        <v>21</v>
      </c>
    </row>
    <row r="475" spans="1:16" s="78" customFormat="1" x14ac:dyDescent="0.35">
      <c r="A475" s="313" t="s">
        <v>450</v>
      </c>
      <c r="B475" s="293">
        <v>17</v>
      </c>
      <c r="C475" s="78">
        <v>20</v>
      </c>
      <c r="D475" s="78" t="s">
        <v>38</v>
      </c>
      <c r="H475" s="78">
        <v>0</v>
      </c>
      <c r="M475" s="78" t="s">
        <v>1</v>
      </c>
      <c r="N475" s="78" t="s">
        <v>212</v>
      </c>
      <c r="O475" s="78">
        <v>21</v>
      </c>
    </row>
    <row r="476" spans="1:16" s="78" customFormat="1" x14ac:dyDescent="0.35">
      <c r="A476" s="313" t="s">
        <v>450</v>
      </c>
      <c r="B476" s="293">
        <v>17</v>
      </c>
      <c r="C476" s="78">
        <v>21</v>
      </c>
      <c r="D476" s="78" t="s">
        <v>38</v>
      </c>
      <c r="H476" s="78">
        <v>0</v>
      </c>
      <c r="M476" s="78" t="s">
        <v>1</v>
      </c>
      <c r="N476" s="78" t="s">
        <v>212</v>
      </c>
      <c r="O476" s="78">
        <v>21</v>
      </c>
    </row>
    <row r="477" spans="1:16" s="78" customFormat="1" x14ac:dyDescent="0.35">
      <c r="A477" s="313" t="s">
        <v>450</v>
      </c>
      <c r="B477" s="293">
        <v>17</v>
      </c>
      <c r="C477" s="78">
        <v>22</v>
      </c>
      <c r="D477" s="78" t="s">
        <v>38</v>
      </c>
      <c r="H477" s="78">
        <v>0</v>
      </c>
      <c r="M477" s="78" t="s">
        <v>1</v>
      </c>
      <c r="N477" s="78" t="s">
        <v>212</v>
      </c>
      <c r="O477" s="78">
        <v>21</v>
      </c>
    </row>
    <row r="478" spans="1:16" s="78" customFormat="1" x14ac:dyDescent="0.35">
      <c r="A478" s="313" t="s">
        <v>450</v>
      </c>
      <c r="B478" s="293">
        <v>17</v>
      </c>
      <c r="C478" s="78">
        <v>23</v>
      </c>
      <c r="D478" s="78" t="s">
        <v>38</v>
      </c>
      <c r="H478" s="78">
        <v>0</v>
      </c>
      <c r="M478" s="78" t="s">
        <v>1</v>
      </c>
      <c r="N478" s="78" t="s">
        <v>212</v>
      </c>
      <c r="O478" s="78">
        <v>21</v>
      </c>
    </row>
    <row r="479" spans="1:16" s="78" customFormat="1" x14ac:dyDescent="0.35">
      <c r="A479" s="313" t="s">
        <v>450</v>
      </c>
      <c r="B479" s="293">
        <v>17</v>
      </c>
      <c r="C479" s="78">
        <v>24</v>
      </c>
      <c r="D479" s="78" t="s">
        <v>38</v>
      </c>
      <c r="H479" s="78">
        <v>0</v>
      </c>
      <c r="M479" s="78" t="s">
        <v>1</v>
      </c>
      <c r="N479" s="78" t="s">
        <v>212</v>
      </c>
      <c r="O479" s="78">
        <v>21</v>
      </c>
    </row>
    <row r="480" spans="1:16" s="78" customFormat="1" x14ac:dyDescent="0.35">
      <c r="A480" s="313" t="s">
        <v>450</v>
      </c>
      <c r="B480" s="293">
        <v>17</v>
      </c>
      <c r="C480" s="78">
        <v>25</v>
      </c>
      <c r="D480" s="78" t="s">
        <v>38</v>
      </c>
      <c r="H480" s="78">
        <v>0</v>
      </c>
      <c r="M480" s="78" t="s">
        <v>1</v>
      </c>
      <c r="N480" s="78" t="s">
        <v>212</v>
      </c>
      <c r="O480" s="78">
        <v>21</v>
      </c>
    </row>
    <row r="481" spans="1:15" s="78" customFormat="1" x14ac:dyDescent="0.35">
      <c r="A481" s="313" t="s">
        <v>450</v>
      </c>
      <c r="B481" s="293">
        <v>17</v>
      </c>
      <c r="C481" s="78">
        <v>26</v>
      </c>
      <c r="D481" s="78" t="s">
        <v>38</v>
      </c>
      <c r="H481" s="78">
        <v>0</v>
      </c>
      <c r="M481" s="78" t="s">
        <v>1</v>
      </c>
      <c r="N481" s="78" t="s">
        <v>212</v>
      </c>
      <c r="O481" s="78">
        <v>21</v>
      </c>
    </row>
    <row r="482" spans="1:15" s="78" customFormat="1" x14ac:dyDescent="0.35">
      <c r="A482" s="313" t="s">
        <v>450</v>
      </c>
      <c r="B482" s="293">
        <v>17</v>
      </c>
      <c r="C482" s="78">
        <v>27</v>
      </c>
      <c r="D482" s="78" t="s">
        <v>38</v>
      </c>
      <c r="H482" s="78">
        <v>0</v>
      </c>
      <c r="M482" s="78" t="s">
        <v>1</v>
      </c>
      <c r="N482" s="78" t="s">
        <v>212</v>
      </c>
      <c r="O482" s="78">
        <v>21</v>
      </c>
    </row>
    <row r="483" spans="1:15" s="78" customFormat="1" ht="15" customHeight="1" x14ac:dyDescent="0.35">
      <c r="A483" s="313" t="s">
        <v>450</v>
      </c>
      <c r="B483" s="293">
        <v>17</v>
      </c>
      <c r="C483" s="78">
        <v>1</v>
      </c>
      <c r="D483" s="78">
        <v>3</v>
      </c>
      <c r="H483" s="78">
        <v>0</v>
      </c>
      <c r="M483" s="78" t="s">
        <v>1</v>
      </c>
      <c r="N483" s="78" t="s">
        <v>212</v>
      </c>
      <c r="O483" s="78">
        <v>21</v>
      </c>
    </row>
    <row r="484" spans="1:15" s="78" customFormat="1" x14ac:dyDescent="0.35">
      <c r="A484" s="313" t="s">
        <v>450</v>
      </c>
      <c r="B484" s="293">
        <v>17</v>
      </c>
      <c r="C484" s="78">
        <v>2</v>
      </c>
      <c r="D484" s="78">
        <v>4</v>
      </c>
      <c r="H484" s="78">
        <v>0</v>
      </c>
      <c r="M484" s="78" t="s">
        <v>1</v>
      </c>
      <c r="N484" s="78" t="s">
        <v>212</v>
      </c>
      <c r="O484" s="78">
        <v>21</v>
      </c>
    </row>
    <row r="485" spans="1:15" s="78" customFormat="1" x14ac:dyDescent="0.35">
      <c r="A485" s="313" t="s">
        <v>450</v>
      </c>
      <c r="B485" s="293">
        <v>17</v>
      </c>
      <c r="C485" s="78">
        <v>3</v>
      </c>
      <c r="D485" s="78">
        <v>4</v>
      </c>
      <c r="H485" s="78">
        <v>2</v>
      </c>
      <c r="M485" s="78" t="s">
        <v>1</v>
      </c>
      <c r="N485" s="78" t="s">
        <v>212</v>
      </c>
      <c r="O485" s="78">
        <v>21</v>
      </c>
    </row>
    <row r="486" spans="1:15" s="78" customFormat="1" x14ac:dyDescent="0.35">
      <c r="A486" s="313" t="s">
        <v>450</v>
      </c>
      <c r="B486" s="293">
        <v>17</v>
      </c>
      <c r="C486" s="78">
        <v>4</v>
      </c>
      <c r="D486" s="78">
        <v>3</v>
      </c>
      <c r="H486" s="78">
        <v>0</v>
      </c>
      <c r="M486" s="78" t="s">
        <v>1</v>
      </c>
      <c r="N486" s="78" t="s">
        <v>212</v>
      </c>
      <c r="O486" s="78">
        <v>21</v>
      </c>
    </row>
    <row r="487" spans="1:15" s="78" customFormat="1" x14ac:dyDescent="0.35">
      <c r="A487" s="313" t="s">
        <v>450</v>
      </c>
      <c r="B487" s="293">
        <v>17</v>
      </c>
      <c r="C487" s="78">
        <v>5</v>
      </c>
      <c r="D487" s="78">
        <v>3</v>
      </c>
      <c r="H487" s="78">
        <v>0</v>
      </c>
      <c r="M487" s="78" t="s">
        <v>1</v>
      </c>
      <c r="N487" s="78" t="s">
        <v>212</v>
      </c>
      <c r="O487" s="78">
        <v>21</v>
      </c>
    </row>
    <row r="488" spans="1:15" s="78" customFormat="1" x14ac:dyDescent="0.35">
      <c r="A488" s="313" t="s">
        <v>450</v>
      </c>
      <c r="B488" s="293">
        <v>17</v>
      </c>
      <c r="C488" s="78">
        <v>6</v>
      </c>
      <c r="D488" s="78">
        <v>4</v>
      </c>
      <c r="H488" s="78">
        <v>0</v>
      </c>
      <c r="M488" s="78" t="s">
        <v>1</v>
      </c>
      <c r="N488" s="78" t="s">
        <v>212</v>
      </c>
      <c r="O488" s="78">
        <v>21</v>
      </c>
    </row>
    <row r="489" spans="1:15" s="78" customFormat="1" x14ac:dyDescent="0.35">
      <c r="A489" s="313" t="s">
        <v>450</v>
      </c>
      <c r="B489" s="293">
        <v>17</v>
      </c>
      <c r="C489" s="78">
        <v>7</v>
      </c>
      <c r="D489" s="78">
        <v>3</v>
      </c>
      <c r="H489" s="78">
        <v>0</v>
      </c>
      <c r="M489" s="78" t="s">
        <v>1</v>
      </c>
      <c r="N489" s="78" t="s">
        <v>212</v>
      </c>
      <c r="O489" s="78">
        <v>21</v>
      </c>
    </row>
    <row r="490" spans="1:15" s="78" customFormat="1" x14ac:dyDescent="0.35">
      <c r="A490" s="313" t="s">
        <v>450</v>
      </c>
      <c r="B490" s="293">
        <v>17</v>
      </c>
      <c r="C490" s="78">
        <v>8</v>
      </c>
      <c r="D490" s="78">
        <v>3</v>
      </c>
      <c r="H490" s="78">
        <v>0</v>
      </c>
      <c r="M490" s="78" t="s">
        <v>1</v>
      </c>
      <c r="N490" s="78" t="s">
        <v>212</v>
      </c>
      <c r="O490" s="78">
        <v>21</v>
      </c>
    </row>
    <row r="491" spans="1:15" s="78" customFormat="1" x14ac:dyDescent="0.35">
      <c r="A491" s="313" t="s">
        <v>450</v>
      </c>
      <c r="B491" s="293">
        <v>17</v>
      </c>
      <c r="C491" s="78">
        <v>9</v>
      </c>
      <c r="D491" s="78">
        <v>4</v>
      </c>
      <c r="H491" s="78">
        <v>4</v>
      </c>
      <c r="M491" s="78" t="s">
        <v>1</v>
      </c>
      <c r="N491" s="78" t="s">
        <v>212</v>
      </c>
      <c r="O491" s="78">
        <v>21</v>
      </c>
    </row>
    <row r="492" spans="1:15" s="78" customFormat="1" x14ac:dyDescent="0.35">
      <c r="A492" s="313" t="s">
        <v>450</v>
      </c>
      <c r="B492" s="293">
        <v>17</v>
      </c>
      <c r="C492" s="78">
        <v>10</v>
      </c>
      <c r="D492" s="78">
        <v>4</v>
      </c>
      <c r="H492" s="78">
        <v>2</v>
      </c>
      <c r="M492" s="78" t="s">
        <v>1</v>
      </c>
      <c r="N492" s="78" t="s">
        <v>212</v>
      </c>
      <c r="O492" s="78">
        <v>21</v>
      </c>
    </row>
    <row r="493" spans="1:15" s="78" customFormat="1" x14ac:dyDescent="0.35">
      <c r="A493" s="313" t="s">
        <v>450</v>
      </c>
      <c r="B493" s="293">
        <v>17</v>
      </c>
      <c r="C493" s="78">
        <v>11</v>
      </c>
      <c r="D493" s="78">
        <v>3</v>
      </c>
      <c r="H493" s="78">
        <v>0</v>
      </c>
      <c r="M493" s="78" t="s">
        <v>1</v>
      </c>
      <c r="N493" s="78" t="s">
        <v>212</v>
      </c>
      <c r="O493" s="78">
        <v>21</v>
      </c>
    </row>
    <row r="494" spans="1:15" s="78" customFormat="1" x14ac:dyDescent="0.35">
      <c r="A494" s="313" t="s">
        <v>450</v>
      </c>
      <c r="B494" s="293">
        <v>17</v>
      </c>
      <c r="C494" s="78">
        <v>12</v>
      </c>
      <c r="D494" s="78">
        <v>3</v>
      </c>
      <c r="H494" s="78">
        <v>0</v>
      </c>
      <c r="M494" s="78" t="s">
        <v>1</v>
      </c>
      <c r="N494" s="78" t="s">
        <v>212</v>
      </c>
      <c r="O494" s="78">
        <v>21</v>
      </c>
    </row>
    <row r="495" spans="1:15" s="78" customFormat="1" x14ac:dyDescent="0.35">
      <c r="A495" s="313" t="s">
        <v>450</v>
      </c>
      <c r="B495" s="293">
        <v>17</v>
      </c>
      <c r="C495" s="78">
        <v>13</v>
      </c>
      <c r="D495" s="78">
        <v>4</v>
      </c>
      <c r="H495" s="78">
        <v>1</v>
      </c>
      <c r="I495" s="78">
        <v>9</v>
      </c>
      <c r="J495" s="78">
        <v>49</v>
      </c>
      <c r="K495" s="78" t="e">
        <v>#N/A</v>
      </c>
      <c r="L495" s="78" t="e">
        <v>#N/A</v>
      </c>
      <c r="M495" s="78" t="s">
        <v>1</v>
      </c>
      <c r="N495" s="78" t="s">
        <v>212</v>
      </c>
      <c r="O495" s="78">
        <v>21</v>
      </c>
    </row>
    <row r="496" spans="1:15" s="78" customFormat="1" x14ac:dyDescent="0.35">
      <c r="A496" s="313" t="s">
        <v>450</v>
      </c>
      <c r="B496" s="293">
        <v>17</v>
      </c>
      <c r="C496" s="78">
        <v>14</v>
      </c>
      <c r="D496" s="78">
        <v>4</v>
      </c>
      <c r="H496" s="78">
        <v>1</v>
      </c>
      <c r="I496" s="78">
        <v>9</v>
      </c>
      <c r="J496" s="78">
        <v>14</v>
      </c>
      <c r="K496" s="78" t="e">
        <v>#N/A</v>
      </c>
      <c r="L496" s="78" t="e">
        <v>#N/A</v>
      </c>
      <c r="M496" s="78" t="s">
        <v>1</v>
      </c>
      <c r="N496" s="78" t="s">
        <v>212</v>
      </c>
      <c r="O496" s="78">
        <v>21</v>
      </c>
    </row>
    <row r="497" spans="1:15" s="78" customFormat="1" x14ac:dyDescent="0.35">
      <c r="A497" s="313" t="s">
        <v>450</v>
      </c>
      <c r="B497" s="293">
        <v>17</v>
      </c>
      <c r="C497" s="78">
        <v>15</v>
      </c>
      <c r="D497" s="78">
        <v>3</v>
      </c>
      <c r="H497" s="78">
        <v>0</v>
      </c>
      <c r="M497" s="78" t="s">
        <v>1</v>
      </c>
      <c r="N497" s="78" t="s">
        <v>212</v>
      </c>
      <c r="O497" s="78">
        <v>21</v>
      </c>
    </row>
    <row r="498" spans="1:15" s="78" customFormat="1" x14ac:dyDescent="0.35">
      <c r="A498" s="313" t="s">
        <v>450</v>
      </c>
      <c r="B498" s="293">
        <v>17</v>
      </c>
      <c r="C498" s="78">
        <v>16</v>
      </c>
      <c r="D498" s="78">
        <v>3</v>
      </c>
      <c r="H498" s="78">
        <v>1</v>
      </c>
      <c r="I498" s="78">
        <v>8</v>
      </c>
      <c r="J498" s="78">
        <v>52</v>
      </c>
      <c r="K498" s="78" t="e">
        <v>#N/A</v>
      </c>
      <c r="L498" s="78" t="e">
        <v>#N/A</v>
      </c>
      <c r="M498" s="78" t="s">
        <v>1</v>
      </c>
      <c r="N498" s="78" t="s">
        <v>212</v>
      </c>
      <c r="O498" s="78">
        <v>21</v>
      </c>
    </row>
    <row r="499" spans="1:15" s="78" customFormat="1" x14ac:dyDescent="0.35">
      <c r="A499" s="313" t="s">
        <v>450</v>
      </c>
      <c r="B499" s="293">
        <v>17</v>
      </c>
      <c r="C499" s="78">
        <v>17</v>
      </c>
      <c r="D499" s="78">
        <v>3</v>
      </c>
      <c r="H499" s="78">
        <v>0</v>
      </c>
      <c r="M499" s="78" t="s">
        <v>1</v>
      </c>
      <c r="N499" s="78" t="s">
        <v>212</v>
      </c>
      <c r="O499" s="78">
        <v>21</v>
      </c>
    </row>
    <row r="500" spans="1:15" s="78" customFormat="1" x14ac:dyDescent="0.35">
      <c r="A500" s="313" t="s">
        <v>450</v>
      </c>
      <c r="B500" s="293">
        <v>17</v>
      </c>
      <c r="C500" s="78">
        <v>18</v>
      </c>
      <c r="D500" s="78">
        <v>3</v>
      </c>
      <c r="H500" s="78">
        <v>0</v>
      </c>
      <c r="M500" s="78" t="s">
        <v>1</v>
      </c>
      <c r="N500" s="78" t="s">
        <v>212</v>
      </c>
      <c r="O500" s="78">
        <v>21</v>
      </c>
    </row>
    <row r="501" spans="1:15" s="78" customFormat="1" x14ac:dyDescent="0.35">
      <c r="A501" s="313" t="s">
        <v>450</v>
      </c>
      <c r="B501" s="293">
        <v>17</v>
      </c>
      <c r="C501" s="78">
        <v>19</v>
      </c>
      <c r="D501" s="78" t="s">
        <v>38</v>
      </c>
      <c r="H501" s="78">
        <v>0</v>
      </c>
      <c r="M501" s="78" t="s">
        <v>1</v>
      </c>
      <c r="N501" s="78" t="s">
        <v>212</v>
      </c>
      <c r="O501" s="78">
        <v>21</v>
      </c>
    </row>
    <row r="502" spans="1:15" s="78" customFormat="1" x14ac:dyDescent="0.35">
      <c r="A502" s="313" t="s">
        <v>450</v>
      </c>
      <c r="B502" s="293">
        <v>17</v>
      </c>
      <c r="C502" s="78">
        <v>20</v>
      </c>
      <c r="D502" s="78" t="s">
        <v>38</v>
      </c>
      <c r="H502" s="78">
        <v>0</v>
      </c>
      <c r="M502" s="78" t="s">
        <v>1</v>
      </c>
      <c r="N502" s="78" t="s">
        <v>212</v>
      </c>
      <c r="O502" s="78">
        <v>21</v>
      </c>
    </row>
    <row r="503" spans="1:15" s="78" customFormat="1" x14ac:dyDescent="0.35">
      <c r="A503" s="313" t="s">
        <v>450</v>
      </c>
      <c r="B503" s="293">
        <v>17</v>
      </c>
      <c r="C503" s="78">
        <v>21</v>
      </c>
      <c r="D503" s="78" t="s">
        <v>38</v>
      </c>
      <c r="H503" s="78">
        <v>0</v>
      </c>
      <c r="M503" s="78" t="s">
        <v>1</v>
      </c>
      <c r="N503" s="78" t="s">
        <v>212</v>
      </c>
      <c r="O503" s="78">
        <v>21</v>
      </c>
    </row>
    <row r="504" spans="1:15" s="78" customFormat="1" x14ac:dyDescent="0.35">
      <c r="A504" s="313" t="s">
        <v>450</v>
      </c>
      <c r="B504" s="293">
        <v>17</v>
      </c>
      <c r="C504" s="78">
        <v>22</v>
      </c>
      <c r="D504" s="78" t="s">
        <v>38</v>
      </c>
      <c r="H504" s="78">
        <v>0</v>
      </c>
      <c r="M504" s="78" t="s">
        <v>1</v>
      </c>
      <c r="N504" s="78" t="s">
        <v>212</v>
      </c>
      <c r="O504" s="78">
        <v>21</v>
      </c>
    </row>
    <row r="505" spans="1:15" s="78" customFormat="1" x14ac:dyDescent="0.35">
      <c r="A505" s="313" t="s">
        <v>450</v>
      </c>
      <c r="B505" s="293">
        <v>17</v>
      </c>
      <c r="C505" s="78">
        <v>23</v>
      </c>
      <c r="D505" s="78" t="s">
        <v>38</v>
      </c>
      <c r="H505" s="78">
        <v>0</v>
      </c>
      <c r="M505" s="78" t="s">
        <v>1</v>
      </c>
      <c r="N505" s="78" t="s">
        <v>212</v>
      </c>
      <c r="O505" s="78">
        <v>21</v>
      </c>
    </row>
    <row r="506" spans="1:15" s="78" customFormat="1" x14ac:dyDescent="0.35">
      <c r="A506" s="313" t="s">
        <v>450</v>
      </c>
      <c r="B506" s="293">
        <v>17</v>
      </c>
      <c r="C506" s="78">
        <v>24</v>
      </c>
      <c r="D506" s="78" t="s">
        <v>38</v>
      </c>
      <c r="H506" s="78">
        <v>0</v>
      </c>
      <c r="M506" s="78" t="s">
        <v>1</v>
      </c>
      <c r="N506" s="78" t="s">
        <v>212</v>
      </c>
      <c r="O506" s="78">
        <v>21</v>
      </c>
    </row>
    <row r="507" spans="1:15" s="78" customFormat="1" x14ac:dyDescent="0.35">
      <c r="A507" s="313" t="s">
        <v>450</v>
      </c>
      <c r="B507" s="293">
        <v>17</v>
      </c>
      <c r="C507" s="78">
        <v>25</v>
      </c>
      <c r="D507" s="78" t="s">
        <v>38</v>
      </c>
      <c r="H507" s="78">
        <v>0</v>
      </c>
      <c r="M507" s="78" t="s">
        <v>1</v>
      </c>
      <c r="N507" s="78" t="s">
        <v>212</v>
      </c>
      <c r="O507" s="78">
        <v>21</v>
      </c>
    </row>
    <row r="508" spans="1:15" s="78" customFormat="1" x14ac:dyDescent="0.35">
      <c r="A508" s="313" t="s">
        <v>450</v>
      </c>
      <c r="B508" s="293">
        <v>17</v>
      </c>
      <c r="C508" s="78">
        <v>26</v>
      </c>
      <c r="D508" s="78" t="s">
        <v>38</v>
      </c>
      <c r="H508" s="78">
        <v>0</v>
      </c>
      <c r="M508" s="78" t="s">
        <v>1</v>
      </c>
      <c r="N508" s="78" t="s">
        <v>212</v>
      </c>
      <c r="O508" s="78">
        <v>21</v>
      </c>
    </row>
    <row r="509" spans="1:15" s="78" customFormat="1" x14ac:dyDescent="0.35">
      <c r="A509" s="313" t="s">
        <v>450</v>
      </c>
      <c r="B509" s="293">
        <v>17</v>
      </c>
      <c r="C509" s="78">
        <v>27</v>
      </c>
      <c r="D509" s="78" t="s">
        <v>38</v>
      </c>
      <c r="H509" s="78">
        <v>0</v>
      </c>
      <c r="M509" s="78" t="s">
        <v>1</v>
      </c>
      <c r="N509" s="78" t="s">
        <v>212</v>
      </c>
      <c r="O509" s="78">
        <v>21</v>
      </c>
    </row>
    <row r="510" spans="1:15" s="78" customFormat="1" ht="15" customHeight="1" x14ac:dyDescent="0.35">
      <c r="A510" s="313" t="s">
        <v>450</v>
      </c>
      <c r="B510" s="293">
        <v>17</v>
      </c>
      <c r="C510" s="78">
        <v>1</v>
      </c>
      <c r="D510" s="78">
        <v>3</v>
      </c>
      <c r="H510" s="78">
        <v>0</v>
      </c>
      <c r="M510" s="78" t="s">
        <v>1</v>
      </c>
      <c r="N510" s="78" t="s">
        <v>212</v>
      </c>
      <c r="O510" s="78">
        <v>21</v>
      </c>
    </row>
    <row r="511" spans="1:15" s="78" customFormat="1" x14ac:dyDescent="0.35">
      <c r="A511" s="313" t="s">
        <v>450</v>
      </c>
      <c r="B511" s="293">
        <v>17</v>
      </c>
      <c r="C511" s="78">
        <v>2</v>
      </c>
      <c r="D511" s="78">
        <v>4</v>
      </c>
      <c r="H511" s="78">
        <v>0</v>
      </c>
      <c r="M511" s="78" t="s">
        <v>1</v>
      </c>
      <c r="N511" s="78" t="s">
        <v>212</v>
      </c>
      <c r="O511" s="78">
        <v>21</v>
      </c>
    </row>
    <row r="512" spans="1:15" s="78" customFormat="1" x14ac:dyDescent="0.35">
      <c r="A512" s="313" t="s">
        <v>450</v>
      </c>
      <c r="B512" s="293">
        <v>17</v>
      </c>
      <c r="C512" s="78">
        <v>3</v>
      </c>
      <c r="D512" s="78">
        <v>4</v>
      </c>
      <c r="H512" s="78">
        <v>2</v>
      </c>
      <c r="M512" s="78" t="s">
        <v>1</v>
      </c>
      <c r="N512" s="78" t="s">
        <v>212</v>
      </c>
      <c r="O512" s="78">
        <v>21</v>
      </c>
    </row>
    <row r="513" spans="1:16" s="78" customFormat="1" x14ac:dyDescent="0.35">
      <c r="A513" s="313" t="s">
        <v>450</v>
      </c>
      <c r="B513" s="293">
        <v>17</v>
      </c>
      <c r="C513" s="78">
        <v>4</v>
      </c>
      <c r="D513" s="78">
        <v>3</v>
      </c>
      <c r="H513" s="78">
        <v>0</v>
      </c>
      <c r="M513" s="78" t="s">
        <v>1</v>
      </c>
      <c r="N513" s="78" t="s">
        <v>212</v>
      </c>
      <c r="O513" s="78">
        <v>21</v>
      </c>
    </row>
    <row r="514" spans="1:16" s="78" customFormat="1" x14ac:dyDescent="0.35">
      <c r="A514" s="313" t="s">
        <v>450</v>
      </c>
      <c r="B514" s="293">
        <v>17</v>
      </c>
      <c r="C514" s="78">
        <v>5</v>
      </c>
      <c r="D514" s="78">
        <v>3</v>
      </c>
      <c r="H514" s="78">
        <v>0</v>
      </c>
      <c r="M514" s="78" t="s">
        <v>1</v>
      </c>
      <c r="N514" s="78" t="s">
        <v>212</v>
      </c>
      <c r="O514" s="78">
        <v>21</v>
      </c>
    </row>
    <row r="515" spans="1:16" s="78" customFormat="1" x14ac:dyDescent="0.35">
      <c r="A515" s="313" t="s">
        <v>450</v>
      </c>
      <c r="B515" s="293">
        <v>17</v>
      </c>
      <c r="C515" s="78">
        <v>6</v>
      </c>
      <c r="D515" s="78">
        <v>4</v>
      </c>
      <c r="H515" s="78">
        <v>0</v>
      </c>
      <c r="M515" s="78" t="s">
        <v>1</v>
      </c>
      <c r="N515" s="78" t="s">
        <v>212</v>
      </c>
      <c r="O515" s="78">
        <v>21</v>
      </c>
    </row>
    <row r="516" spans="1:16" s="78" customFormat="1" x14ac:dyDescent="0.35">
      <c r="A516" s="313" t="s">
        <v>450</v>
      </c>
      <c r="B516" s="293">
        <v>17</v>
      </c>
      <c r="C516" s="78">
        <v>7</v>
      </c>
      <c r="D516" s="78">
        <v>3</v>
      </c>
      <c r="H516" s="78">
        <v>0</v>
      </c>
      <c r="M516" s="78" t="s">
        <v>1</v>
      </c>
      <c r="N516" s="78" t="s">
        <v>212</v>
      </c>
      <c r="O516" s="78">
        <v>21</v>
      </c>
    </row>
    <row r="517" spans="1:16" s="78" customFormat="1" x14ac:dyDescent="0.35">
      <c r="A517" s="313" t="s">
        <v>450</v>
      </c>
      <c r="B517" s="293">
        <v>17</v>
      </c>
      <c r="C517" s="78">
        <v>8</v>
      </c>
      <c r="D517" s="78">
        <v>3</v>
      </c>
      <c r="H517" s="78">
        <v>0</v>
      </c>
      <c r="M517" s="78" t="s">
        <v>1</v>
      </c>
      <c r="N517" s="78" t="s">
        <v>212</v>
      </c>
      <c r="O517" s="78">
        <v>21</v>
      </c>
    </row>
    <row r="518" spans="1:16" s="78" customFormat="1" x14ac:dyDescent="0.35">
      <c r="A518" s="313" t="s">
        <v>450</v>
      </c>
      <c r="B518" s="293">
        <v>17</v>
      </c>
      <c r="C518" s="78">
        <v>9</v>
      </c>
      <c r="D518" s="78">
        <v>4</v>
      </c>
      <c r="H518" s="78">
        <v>4</v>
      </c>
      <c r="M518" s="78" t="s">
        <v>1</v>
      </c>
      <c r="N518" s="78" t="s">
        <v>212</v>
      </c>
      <c r="O518" s="78">
        <v>21</v>
      </c>
    </row>
    <row r="519" spans="1:16" s="78" customFormat="1" x14ac:dyDescent="0.35">
      <c r="A519" s="313" t="s">
        <v>450</v>
      </c>
      <c r="B519" s="293">
        <v>17</v>
      </c>
      <c r="C519" s="78">
        <v>10</v>
      </c>
      <c r="D519" s="78">
        <v>4</v>
      </c>
      <c r="H519" s="78">
        <v>2</v>
      </c>
      <c r="M519" s="78" t="s">
        <v>1</v>
      </c>
      <c r="N519" s="78" t="s">
        <v>212</v>
      </c>
      <c r="O519" s="78">
        <v>21</v>
      </c>
    </row>
    <row r="520" spans="1:16" s="78" customFormat="1" x14ac:dyDescent="0.35">
      <c r="A520" s="313" t="s">
        <v>450</v>
      </c>
      <c r="B520" s="293">
        <v>17</v>
      </c>
      <c r="C520" s="78">
        <v>11</v>
      </c>
      <c r="D520" s="78">
        <v>3</v>
      </c>
      <c r="H520" s="78">
        <v>0</v>
      </c>
      <c r="M520" s="78" t="s">
        <v>1</v>
      </c>
      <c r="N520" s="78" t="s">
        <v>212</v>
      </c>
      <c r="O520" s="78">
        <v>21</v>
      </c>
    </row>
    <row r="521" spans="1:16" s="78" customFormat="1" x14ac:dyDescent="0.35">
      <c r="A521" s="313" t="s">
        <v>450</v>
      </c>
      <c r="B521" s="293">
        <v>17</v>
      </c>
      <c r="C521" s="78">
        <v>12</v>
      </c>
      <c r="D521" s="78">
        <v>3</v>
      </c>
      <c r="H521" s="78">
        <v>0</v>
      </c>
      <c r="M521" s="78" t="s">
        <v>1</v>
      </c>
      <c r="N521" s="78" t="s">
        <v>212</v>
      </c>
      <c r="O521" s="78">
        <v>21</v>
      </c>
    </row>
    <row r="522" spans="1:16" s="78" customFormat="1" x14ac:dyDescent="0.35">
      <c r="A522" s="313" t="s">
        <v>450</v>
      </c>
      <c r="B522" s="293">
        <v>17</v>
      </c>
      <c r="C522" s="78">
        <v>13</v>
      </c>
      <c r="D522" s="78">
        <v>4</v>
      </c>
      <c r="H522" s="78">
        <v>1</v>
      </c>
      <c r="I522" s="78">
        <v>10</v>
      </c>
      <c r="J522" s="78">
        <v>49</v>
      </c>
      <c r="K522" s="78" t="e">
        <v>#N/A</v>
      </c>
      <c r="L522" s="78" t="e">
        <v>#N/A</v>
      </c>
      <c r="M522" s="78" t="s">
        <v>1</v>
      </c>
      <c r="N522" s="78" t="s">
        <v>212</v>
      </c>
      <c r="O522" s="78">
        <v>21</v>
      </c>
    </row>
    <row r="523" spans="1:16" s="78" customFormat="1" x14ac:dyDescent="0.35">
      <c r="A523" s="313" t="s">
        <v>450</v>
      </c>
      <c r="B523" s="293">
        <v>17</v>
      </c>
      <c r="C523" s="78">
        <v>14</v>
      </c>
      <c r="D523" s="78">
        <v>4</v>
      </c>
      <c r="H523" s="78">
        <v>1</v>
      </c>
      <c r="I523" s="78">
        <v>10</v>
      </c>
      <c r="J523" s="78">
        <v>14</v>
      </c>
      <c r="K523" s="78" t="e">
        <v>#N/A</v>
      </c>
      <c r="L523" s="78" t="e">
        <v>#N/A</v>
      </c>
      <c r="M523" s="78" t="s">
        <v>1</v>
      </c>
      <c r="N523" s="78" t="s">
        <v>212</v>
      </c>
      <c r="O523" s="78">
        <v>21</v>
      </c>
    </row>
    <row r="524" spans="1:16" s="78" customFormat="1" x14ac:dyDescent="0.35">
      <c r="A524" s="313" t="s">
        <v>450</v>
      </c>
      <c r="B524" s="293">
        <v>17</v>
      </c>
      <c r="C524" s="78">
        <v>15</v>
      </c>
      <c r="D524" s="78">
        <v>3</v>
      </c>
      <c r="H524" s="78">
        <v>0</v>
      </c>
      <c r="M524" s="78" t="s">
        <v>1</v>
      </c>
      <c r="N524" s="78" t="s">
        <v>212</v>
      </c>
      <c r="O524" s="78">
        <v>21</v>
      </c>
    </row>
    <row r="525" spans="1:16" s="78" customFormat="1" x14ac:dyDescent="0.35">
      <c r="A525" s="313" t="s">
        <v>450</v>
      </c>
      <c r="B525" s="293">
        <v>17</v>
      </c>
      <c r="C525" s="78">
        <v>16</v>
      </c>
      <c r="D525" s="78">
        <v>3</v>
      </c>
      <c r="H525" s="78">
        <v>1</v>
      </c>
      <c r="I525" s="78">
        <v>9</v>
      </c>
      <c r="J525" s="78">
        <v>52</v>
      </c>
      <c r="K525" s="78">
        <v>54</v>
      </c>
      <c r="L525" s="78" t="s">
        <v>456</v>
      </c>
      <c r="M525" s="78" t="s">
        <v>1</v>
      </c>
      <c r="N525" s="78" t="s">
        <v>212</v>
      </c>
      <c r="O525" s="78">
        <v>22</v>
      </c>
      <c r="P525" s="78" t="s">
        <v>455</v>
      </c>
    </row>
    <row r="526" spans="1:16" s="78" customFormat="1" x14ac:dyDescent="0.35">
      <c r="A526" s="313" t="s">
        <v>450</v>
      </c>
      <c r="B526" s="293">
        <v>17</v>
      </c>
      <c r="C526" s="78">
        <v>17</v>
      </c>
      <c r="D526" s="78">
        <v>3</v>
      </c>
      <c r="H526" s="78">
        <v>0</v>
      </c>
      <c r="M526" s="78" t="s">
        <v>1</v>
      </c>
      <c r="N526" s="78" t="s">
        <v>212</v>
      </c>
      <c r="O526" s="78">
        <v>22</v>
      </c>
    </row>
    <row r="527" spans="1:16" s="78" customFormat="1" x14ac:dyDescent="0.35">
      <c r="A527" s="313" t="s">
        <v>450</v>
      </c>
      <c r="B527" s="293">
        <v>17</v>
      </c>
      <c r="C527" s="78">
        <v>18</v>
      </c>
      <c r="D527" s="78">
        <v>3</v>
      </c>
      <c r="H527" s="78">
        <v>0</v>
      </c>
      <c r="M527" s="78" t="s">
        <v>1</v>
      </c>
      <c r="N527" s="78" t="s">
        <v>212</v>
      </c>
      <c r="O527" s="78">
        <v>22</v>
      </c>
    </row>
    <row r="528" spans="1:16" s="78" customFormat="1" x14ac:dyDescent="0.35">
      <c r="A528" s="313" t="s">
        <v>450</v>
      </c>
      <c r="B528" s="293">
        <v>17</v>
      </c>
      <c r="C528" s="78">
        <v>19</v>
      </c>
      <c r="D528" s="78" t="s">
        <v>38</v>
      </c>
      <c r="H528" s="78">
        <v>0</v>
      </c>
      <c r="M528" s="78" t="s">
        <v>1</v>
      </c>
      <c r="N528" s="78" t="s">
        <v>212</v>
      </c>
      <c r="O528" s="78">
        <v>22</v>
      </c>
    </row>
    <row r="529" spans="1:15" s="78" customFormat="1" x14ac:dyDescent="0.35">
      <c r="A529" s="313" t="s">
        <v>450</v>
      </c>
      <c r="B529" s="293">
        <v>17</v>
      </c>
      <c r="C529" s="78">
        <v>20</v>
      </c>
      <c r="D529" s="78" t="s">
        <v>38</v>
      </c>
      <c r="H529" s="78">
        <v>0</v>
      </c>
      <c r="M529" s="78" t="s">
        <v>1</v>
      </c>
      <c r="N529" s="78" t="s">
        <v>212</v>
      </c>
      <c r="O529" s="78">
        <v>22</v>
      </c>
    </row>
    <row r="530" spans="1:15" s="78" customFormat="1" x14ac:dyDescent="0.35">
      <c r="A530" s="313" t="s">
        <v>450</v>
      </c>
      <c r="B530" s="293">
        <v>17</v>
      </c>
      <c r="C530" s="78">
        <v>21</v>
      </c>
      <c r="D530" s="78" t="s">
        <v>38</v>
      </c>
      <c r="H530" s="78">
        <v>0</v>
      </c>
      <c r="M530" s="78" t="s">
        <v>1</v>
      </c>
      <c r="N530" s="78" t="s">
        <v>212</v>
      </c>
      <c r="O530" s="78">
        <v>22</v>
      </c>
    </row>
    <row r="531" spans="1:15" s="78" customFormat="1" x14ac:dyDescent="0.35">
      <c r="A531" s="313" t="s">
        <v>450</v>
      </c>
      <c r="B531" s="293">
        <v>17</v>
      </c>
      <c r="C531" s="78">
        <v>22</v>
      </c>
      <c r="D531" s="78" t="s">
        <v>38</v>
      </c>
      <c r="H531" s="78">
        <v>0</v>
      </c>
      <c r="M531" s="78" t="s">
        <v>1</v>
      </c>
      <c r="N531" s="78" t="s">
        <v>212</v>
      </c>
      <c r="O531" s="78">
        <v>22</v>
      </c>
    </row>
    <row r="532" spans="1:15" s="78" customFormat="1" x14ac:dyDescent="0.35">
      <c r="A532" s="313" t="s">
        <v>450</v>
      </c>
      <c r="B532" s="293">
        <v>17</v>
      </c>
      <c r="C532" s="78">
        <v>23</v>
      </c>
      <c r="D532" s="78" t="s">
        <v>38</v>
      </c>
      <c r="H532" s="78">
        <v>0</v>
      </c>
      <c r="M532" s="78" t="s">
        <v>1</v>
      </c>
      <c r="N532" s="78" t="s">
        <v>212</v>
      </c>
      <c r="O532" s="78">
        <v>22</v>
      </c>
    </row>
    <row r="533" spans="1:15" s="78" customFormat="1" x14ac:dyDescent="0.35">
      <c r="A533" s="313" t="s">
        <v>450</v>
      </c>
      <c r="B533" s="293">
        <v>17</v>
      </c>
      <c r="C533" s="78">
        <v>24</v>
      </c>
      <c r="D533" s="78" t="s">
        <v>38</v>
      </c>
      <c r="H533" s="78">
        <v>0</v>
      </c>
      <c r="M533" s="78" t="s">
        <v>1</v>
      </c>
      <c r="N533" s="78" t="s">
        <v>212</v>
      </c>
      <c r="O533" s="78">
        <v>22</v>
      </c>
    </row>
    <row r="534" spans="1:15" s="78" customFormat="1" x14ac:dyDescent="0.35">
      <c r="A534" s="313" t="s">
        <v>450</v>
      </c>
      <c r="B534" s="293">
        <v>17</v>
      </c>
      <c r="C534" s="78">
        <v>25</v>
      </c>
      <c r="D534" s="78" t="s">
        <v>38</v>
      </c>
      <c r="H534" s="78">
        <v>0</v>
      </c>
      <c r="M534" s="78" t="s">
        <v>1</v>
      </c>
      <c r="N534" s="78" t="s">
        <v>212</v>
      </c>
      <c r="O534" s="78">
        <v>22</v>
      </c>
    </row>
    <row r="535" spans="1:15" s="78" customFormat="1" x14ac:dyDescent="0.35">
      <c r="A535" s="313" t="s">
        <v>450</v>
      </c>
      <c r="B535" s="293">
        <v>17</v>
      </c>
      <c r="C535" s="78">
        <v>26</v>
      </c>
      <c r="D535" s="78" t="s">
        <v>38</v>
      </c>
      <c r="H535" s="78">
        <v>0</v>
      </c>
      <c r="M535" s="78" t="s">
        <v>1</v>
      </c>
      <c r="N535" s="78" t="s">
        <v>212</v>
      </c>
      <c r="O535" s="78">
        <v>22</v>
      </c>
    </row>
    <row r="536" spans="1:15" s="78" customFormat="1" x14ac:dyDescent="0.35">
      <c r="A536" s="313" t="s">
        <v>450</v>
      </c>
      <c r="B536" s="293">
        <v>17</v>
      </c>
      <c r="C536" s="78">
        <v>27</v>
      </c>
      <c r="D536" s="78" t="s">
        <v>38</v>
      </c>
      <c r="H536" s="78">
        <v>0</v>
      </c>
      <c r="M536" s="78" t="s">
        <v>1</v>
      </c>
      <c r="N536" s="78" t="s">
        <v>212</v>
      </c>
      <c r="O536" s="78">
        <v>22</v>
      </c>
    </row>
    <row r="537" spans="1:15" s="78" customFormat="1" ht="15" customHeight="1" x14ac:dyDescent="0.35">
      <c r="A537" s="313" t="s">
        <v>450</v>
      </c>
      <c r="B537" s="293">
        <v>17</v>
      </c>
      <c r="C537" s="78">
        <v>1</v>
      </c>
      <c r="D537" s="78">
        <v>3</v>
      </c>
      <c r="H537" s="78">
        <v>0</v>
      </c>
      <c r="M537" s="78" t="s">
        <v>1</v>
      </c>
      <c r="N537" s="78" t="s">
        <v>212</v>
      </c>
      <c r="O537" s="78">
        <v>22</v>
      </c>
    </row>
    <row r="538" spans="1:15" s="78" customFormat="1" x14ac:dyDescent="0.35">
      <c r="A538" s="313" t="s">
        <v>450</v>
      </c>
      <c r="B538" s="293">
        <v>17</v>
      </c>
      <c r="C538" s="78">
        <v>2</v>
      </c>
      <c r="D538" s="78">
        <v>4</v>
      </c>
      <c r="H538" s="78">
        <v>0</v>
      </c>
      <c r="M538" s="78" t="s">
        <v>1</v>
      </c>
      <c r="N538" s="78" t="s">
        <v>212</v>
      </c>
      <c r="O538" s="78">
        <v>22</v>
      </c>
    </row>
    <row r="539" spans="1:15" s="78" customFormat="1" x14ac:dyDescent="0.35">
      <c r="A539" s="313" t="s">
        <v>450</v>
      </c>
      <c r="B539" s="293">
        <v>17</v>
      </c>
      <c r="C539" s="78">
        <v>3</v>
      </c>
      <c r="D539" s="78">
        <v>4</v>
      </c>
      <c r="H539" s="78">
        <v>2</v>
      </c>
      <c r="M539" s="78" t="s">
        <v>1</v>
      </c>
      <c r="N539" s="78" t="s">
        <v>212</v>
      </c>
      <c r="O539" s="78">
        <v>22</v>
      </c>
    </row>
    <row r="540" spans="1:15" s="78" customFormat="1" x14ac:dyDescent="0.35">
      <c r="A540" s="313" t="s">
        <v>450</v>
      </c>
      <c r="B540" s="293">
        <v>17</v>
      </c>
      <c r="C540" s="78">
        <v>4</v>
      </c>
      <c r="D540" s="78">
        <v>3</v>
      </c>
      <c r="H540" s="78">
        <v>0</v>
      </c>
      <c r="M540" s="78" t="s">
        <v>1</v>
      </c>
      <c r="N540" s="78" t="s">
        <v>212</v>
      </c>
      <c r="O540" s="78">
        <v>22</v>
      </c>
    </row>
    <row r="541" spans="1:15" s="78" customFormat="1" x14ac:dyDescent="0.35">
      <c r="A541" s="313" t="s">
        <v>450</v>
      </c>
      <c r="B541" s="293">
        <v>17</v>
      </c>
      <c r="C541" s="78">
        <v>5</v>
      </c>
      <c r="D541" s="78">
        <v>3</v>
      </c>
      <c r="H541" s="78">
        <v>0</v>
      </c>
      <c r="M541" s="78" t="s">
        <v>1</v>
      </c>
      <c r="N541" s="78" t="s">
        <v>212</v>
      </c>
      <c r="O541" s="78">
        <v>22</v>
      </c>
    </row>
    <row r="542" spans="1:15" s="78" customFormat="1" x14ac:dyDescent="0.35">
      <c r="A542" s="313" t="s">
        <v>450</v>
      </c>
      <c r="B542" s="293">
        <v>17</v>
      </c>
      <c r="C542" s="78">
        <v>6</v>
      </c>
      <c r="D542" s="78">
        <v>4</v>
      </c>
      <c r="H542" s="78">
        <v>0</v>
      </c>
      <c r="M542" s="78" t="s">
        <v>1</v>
      </c>
      <c r="N542" s="78" t="s">
        <v>212</v>
      </c>
      <c r="O542" s="78">
        <v>22</v>
      </c>
    </row>
    <row r="543" spans="1:15" s="78" customFormat="1" x14ac:dyDescent="0.35">
      <c r="A543" s="313" t="s">
        <v>450</v>
      </c>
      <c r="B543" s="293">
        <v>17</v>
      </c>
      <c r="C543" s="78">
        <v>7</v>
      </c>
      <c r="D543" s="78">
        <v>3</v>
      </c>
      <c r="H543" s="78">
        <v>0</v>
      </c>
      <c r="M543" s="78" t="s">
        <v>1</v>
      </c>
      <c r="N543" s="78" t="s">
        <v>212</v>
      </c>
      <c r="O543" s="78">
        <v>22</v>
      </c>
    </row>
    <row r="544" spans="1:15" s="78" customFormat="1" x14ac:dyDescent="0.35">
      <c r="A544" s="313" t="s">
        <v>450</v>
      </c>
      <c r="B544" s="293">
        <v>17</v>
      </c>
      <c r="C544" s="78">
        <v>8</v>
      </c>
      <c r="D544" s="78">
        <v>3</v>
      </c>
      <c r="H544" s="78">
        <v>0</v>
      </c>
      <c r="M544" s="78" t="s">
        <v>1</v>
      </c>
      <c r="N544" s="78" t="s">
        <v>212</v>
      </c>
      <c r="O544" s="78">
        <v>22</v>
      </c>
    </row>
    <row r="545" spans="1:15" s="78" customFormat="1" x14ac:dyDescent="0.35">
      <c r="A545" s="313" t="s">
        <v>450</v>
      </c>
      <c r="B545" s="293">
        <v>17</v>
      </c>
      <c r="C545" s="78">
        <v>9</v>
      </c>
      <c r="D545" s="78">
        <v>4</v>
      </c>
      <c r="H545" s="78">
        <v>4</v>
      </c>
      <c r="M545" s="78" t="s">
        <v>1</v>
      </c>
      <c r="N545" s="78" t="s">
        <v>212</v>
      </c>
      <c r="O545" s="78">
        <v>22</v>
      </c>
    </row>
    <row r="546" spans="1:15" s="78" customFormat="1" x14ac:dyDescent="0.35">
      <c r="A546" s="313" t="s">
        <v>450</v>
      </c>
      <c r="B546" s="293">
        <v>17</v>
      </c>
      <c r="C546" s="78">
        <v>10</v>
      </c>
      <c r="D546" s="78">
        <v>4</v>
      </c>
      <c r="H546" s="78">
        <v>2</v>
      </c>
      <c r="M546" s="78" t="s">
        <v>1</v>
      </c>
      <c r="N546" s="78" t="s">
        <v>212</v>
      </c>
      <c r="O546" s="78">
        <v>22</v>
      </c>
    </row>
    <row r="547" spans="1:15" s="78" customFormat="1" x14ac:dyDescent="0.35">
      <c r="A547" s="313" t="s">
        <v>450</v>
      </c>
      <c r="B547" s="293">
        <v>17</v>
      </c>
      <c r="C547" s="78">
        <v>11</v>
      </c>
      <c r="D547" s="78">
        <v>3</v>
      </c>
      <c r="H547" s="78">
        <v>0</v>
      </c>
      <c r="M547" s="78" t="s">
        <v>1</v>
      </c>
      <c r="N547" s="78" t="s">
        <v>212</v>
      </c>
      <c r="O547" s="78">
        <v>22</v>
      </c>
    </row>
    <row r="548" spans="1:15" s="78" customFormat="1" x14ac:dyDescent="0.35">
      <c r="A548" s="313" t="s">
        <v>450</v>
      </c>
      <c r="B548" s="293">
        <v>17</v>
      </c>
      <c r="C548" s="78">
        <v>12</v>
      </c>
      <c r="D548" s="78">
        <v>3</v>
      </c>
      <c r="H548" s="78">
        <v>0</v>
      </c>
      <c r="M548" s="78" t="s">
        <v>1</v>
      </c>
      <c r="N548" s="78" t="s">
        <v>212</v>
      </c>
      <c r="O548" s="78">
        <v>22</v>
      </c>
    </row>
    <row r="549" spans="1:15" s="78" customFormat="1" x14ac:dyDescent="0.35">
      <c r="A549" s="313" t="s">
        <v>450</v>
      </c>
      <c r="B549" s="293">
        <v>17</v>
      </c>
      <c r="C549" s="78">
        <v>13</v>
      </c>
      <c r="D549" s="78">
        <v>4</v>
      </c>
      <c r="H549" s="78">
        <v>1</v>
      </c>
      <c r="I549" s="78">
        <v>11</v>
      </c>
      <c r="J549" s="78">
        <v>49</v>
      </c>
      <c r="K549" s="78" t="e">
        <v>#N/A</v>
      </c>
      <c r="L549" s="78" t="e">
        <v>#N/A</v>
      </c>
      <c r="M549" s="78" t="s">
        <v>1</v>
      </c>
      <c r="N549" s="78" t="s">
        <v>212</v>
      </c>
      <c r="O549" s="78">
        <v>22</v>
      </c>
    </row>
    <row r="550" spans="1:15" s="78" customFormat="1" x14ac:dyDescent="0.35">
      <c r="A550" s="313" t="s">
        <v>450</v>
      </c>
      <c r="B550" s="293">
        <v>17</v>
      </c>
      <c r="C550" s="78">
        <v>14</v>
      </c>
      <c r="D550" s="78">
        <v>4</v>
      </c>
      <c r="H550" s="78">
        <v>1</v>
      </c>
      <c r="I550" s="78">
        <v>11</v>
      </c>
      <c r="J550" s="78">
        <v>14</v>
      </c>
      <c r="K550" s="78" t="e">
        <v>#N/A</v>
      </c>
      <c r="L550" s="78" t="e">
        <v>#N/A</v>
      </c>
      <c r="M550" s="78" t="s">
        <v>1</v>
      </c>
      <c r="N550" s="78" t="s">
        <v>212</v>
      </c>
      <c r="O550" s="78">
        <v>22</v>
      </c>
    </row>
    <row r="551" spans="1:15" s="78" customFormat="1" x14ac:dyDescent="0.35">
      <c r="A551" s="313" t="s">
        <v>450</v>
      </c>
      <c r="B551" s="293">
        <v>17</v>
      </c>
      <c r="C551" s="78">
        <v>15</v>
      </c>
      <c r="D551" s="78">
        <v>3</v>
      </c>
      <c r="H551" s="78">
        <v>0</v>
      </c>
      <c r="M551" s="78" t="s">
        <v>1</v>
      </c>
      <c r="N551" s="78" t="s">
        <v>212</v>
      </c>
      <c r="O551" s="78">
        <v>22</v>
      </c>
    </row>
    <row r="552" spans="1:15" s="78" customFormat="1" x14ac:dyDescent="0.35">
      <c r="A552" s="313" t="s">
        <v>450</v>
      </c>
      <c r="B552" s="293">
        <v>17</v>
      </c>
      <c r="C552" s="78">
        <v>16</v>
      </c>
      <c r="D552" s="78">
        <v>3</v>
      </c>
      <c r="H552" s="78">
        <v>1</v>
      </c>
      <c r="I552" s="78">
        <v>10</v>
      </c>
      <c r="J552" s="78">
        <v>52</v>
      </c>
      <c r="K552" s="78" t="e">
        <v>#N/A</v>
      </c>
      <c r="L552" s="78" t="e">
        <v>#N/A</v>
      </c>
      <c r="M552" s="78" t="s">
        <v>1</v>
      </c>
      <c r="N552" s="78" t="s">
        <v>212</v>
      </c>
      <c r="O552" s="78">
        <v>22</v>
      </c>
    </row>
    <row r="553" spans="1:15" s="78" customFormat="1" x14ac:dyDescent="0.35">
      <c r="A553" s="313" t="s">
        <v>450</v>
      </c>
      <c r="B553" s="293">
        <v>17</v>
      </c>
      <c r="C553" s="78">
        <v>17</v>
      </c>
      <c r="D553" s="78">
        <v>3</v>
      </c>
      <c r="H553" s="78">
        <v>0</v>
      </c>
      <c r="M553" s="78" t="s">
        <v>1</v>
      </c>
      <c r="N553" s="78" t="s">
        <v>212</v>
      </c>
      <c r="O553" s="78">
        <v>22</v>
      </c>
    </row>
    <row r="554" spans="1:15" s="78" customFormat="1" x14ac:dyDescent="0.35">
      <c r="A554" s="313" t="s">
        <v>450</v>
      </c>
      <c r="B554" s="293">
        <v>17</v>
      </c>
      <c r="C554" s="78">
        <v>18</v>
      </c>
      <c r="D554" s="78">
        <v>3</v>
      </c>
      <c r="H554" s="78">
        <v>0</v>
      </c>
      <c r="M554" s="78" t="s">
        <v>1</v>
      </c>
      <c r="N554" s="78" t="s">
        <v>212</v>
      </c>
      <c r="O554" s="78">
        <v>22</v>
      </c>
    </row>
    <row r="555" spans="1:15" s="78" customFormat="1" x14ac:dyDescent="0.35">
      <c r="A555" s="313" t="s">
        <v>450</v>
      </c>
      <c r="B555" s="293">
        <v>17</v>
      </c>
      <c r="C555" s="78">
        <v>19</v>
      </c>
      <c r="D555" s="78" t="s">
        <v>38</v>
      </c>
      <c r="H555" s="78">
        <v>0</v>
      </c>
      <c r="M555" s="78" t="s">
        <v>1</v>
      </c>
      <c r="N555" s="78" t="s">
        <v>212</v>
      </c>
      <c r="O555" s="78">
        <v>22</v>
      </c>
    </row>
    <row r="556" spans="1:15" s="78" customFormat="1" x14ac:dyDescent="0.35">
      <c r="A556" s="313" t="s">
        <v>450</v>
      </c>
      <c r="B556" s="293">
        <v>17</v>
      </c>
      <c r="C556" s="78">
        <v>20</v>
      </c>
      <c r="D556" s="78" t="s">
        <v>38</v>
      </c>
      <c r="H556" s="78">
        <v>0</v>
      </c>
      <c r="M556" s="78" t="s">
        <v>1</v>
      </c>
      <c r="N556" s="78" t="s">
        <v>212</v>
      </c>
      <c r="O556" s="78">
        <v>22</v>
      </c>
    </row>
    <row r="557" spans="1:15" s="78" customFormat="1" x14ac:dyDescent="0.35">
      <c r="A557" s="313" t="s">
        <v>450</v>
      </c>
      <c r="B557" s="293">
        <v>17</v>
      </c>
      <c r="C557" s="78">
        <v>21</v>
      </c>
      <c r="D557" s="78" t="s">
        <v>38</v>
      </c>
      <c r="H557" s="78">
        <v>0</v>
      </c>
      <c r="M557" s="78" t="s">
        <v>1</v>
      </c>
      <c r="N557" s="78" t="s">
        <v>212</v>
      </c>
      <c r="O557" s="78">
        <v>22</v>
      </c>
    </row>
    <row r="558" spans="1:15" s="78" customFormat="1" x14ac:dyDescent="0.35">
      <c r="A558" s="313" t="s">
        <v>450</v>
      </c>
      <c r="B558" s="293">
        <v>17</v>
      </c>
      <c r="C558" s="78">
        <v>22</v>
      </c>
      <c r="D558" s="78" t="s">
        <v>38</v>
      </c>
      <c r="H558" s="78">
        <v>0</v>
      </c>
      <c r="M558" s="78" t="s">
        <v>1</v>
      </c>
      <c r="N558" s="78" t="s">
        <v>212</v>
      </c>
      <c r="O558" s="78">
        <v>22</v>
      </c>
    </row>
    <row r="559" spans="1:15" s="78" customFormat="1" x14ac:dyDescent="0.35">
      <c r="A559" s="313" t="s">
        <v>450</v>
      </c>
      <c r="B559" s="293">
        <v>17</v>
      </c>
      <c r="C559" s="78">
        <v>23</v>
      </c>
      <c r="D559" s="78" t="s">
        <v>38</v>
      </c>
      <c r="H559" s="78">
        <v>0</v>
      </c>
      <c r="M559" s="78" t="s">
        <v>1</v>
      </c>
      <c r="N559" s="78" t="s">
        <v>212</v>
      </c>
      <c r="O559" s="78">
        <v>22</v>
      </c>
    </row>
    <row r="560" spans="1:15" s="78" customFormat="1" x14ac:dyDescent="0.35">
      <c r="A560" s="313" t="s">
        <v>450</v>
      </c>
      <c r="B560" s="293">
        <v>17</v>
      </c>
      <c r="C560" s="78">
        <v>24</v>
      </c>
      <c r="D560" s="78" t="s">
        <v>38</v>
      </c>
      <c r="H560" s="78">
        <v>0</v>
      </c>
      <c r="M560" s="78" t="s">
        <v>1</v>
      </c>
      <c r="N560" s="78" t="s">
        <v>212</v>
      </c>
      <c r="O560" s="78">
        <v>22</v>
      </c>
    </row>
    <row r="561" spans="1:15" s="78" customFormat="1" x14ac:dyDescent="0.35">
      <c r="A561" s="313" t="s">
        <v>450</v>
      </c>
      <c r="B561" s="293">
        <v>17</v>
      </c>
      <c r="C561" s="78">
        <v>25</v>
      </c>
      <c r="D561" s="78" t="s">
        <v>38</v>
      </c>
      <c r="H561" s="78">
        <v>0</v>
      </c>
      <c r="M561" s="78" t="s">
        <v>1</v>
      </c>
      <c r="N561" s="78" t="s">
        <v>212</v>
      </c>
      <c r="O561" s="78">
        <v>22</v>
      </c>
    </row>
    <row r="562" spans="1:15" s="78" customFormat="1" x14ac:dyDescent="0.35">
      <c r="A562" s="313" t="s">
        <v>450</v>
      </c>
      <c r="B562" s="293">
        <v>17</v>
      </c>
      <c r="C562" s="78">
        <v>26</v>
      </c>
      <c r="D562" s="78" t="s">
        <v>38</v>
      </c>
      <c r="H562" s="78">
        <v>0</v>
      </c>
      <c r="M562" s="78" t="s">
        <v>1</v>
      </c>
      <c r="N562" s="78" t="s">
        <v>212</v>
      </c>
      <c r="O562" s="78">
        <v>22</v>
      </c>
    </row>
    <row r="563" spans="1:15" s="78" customFormat="1" x14ac:dyDescent="0.35">
      <c r="A563" s="313" t="s">
        <v>450</v>
      </c>
      <c r="B563" s="293">
        <v>17</v>
      </c>
      <c r="C563" s="78">
        <v>27</v>
      </c>
      <c r="D563" s="78" t="s">
        <v>38</v>
      </c>
      <c r="H563" s="78">
        <v>0</v>
      </c>
      <c r="M563" s="78" t="s">
        <v>1</v>
      </c>
      <c r="N563" s="78" t="s">
        <v>212</v>
      </c>
      <c r="O563" s="78">
        <v>22</v>
      </c>
    </row>
    <row r="564" spans="1:15" s="78" customFormat="1" ht="15" customHeight="1" x14ac:dyDescent="0.35">
      <c r="A564" s="313" t="s">
        <v>450</v>
      </c>
      <c r="B564" s="293">
        <v>17</v>
      </c>
      <c r="C564" s="78">
        <v>1</v>
      </c>
      <c r="D564" s="78">
        <v>3</v>
      </c>
      <c r="H564" s="78">
        <v>0</v>
      </c>
      <c r="M564" s="78" t="s">
        <v>1</v>
      </c>
      <c r="N564" s="78" t="s">
        <v>212</v>
      </c>
      <c r="O564" s="78">
        <v>22</v>
      </c>
    </row>
    <row r="565" spans="1:15" s="78" customFormat="1" x14ac:dyDescent="0.35">
      <c r="A565" s="313" t="s">
        <v>450</v>
      </c>
      <c r="B565" s="293">
        <v>17</v>
      </c>
      <c r="C565" s="78">
        <v>2</v>
      </c>
      <c r="D565" s="78">
        <v>4</v>
      </c>
      <c r="H565" s="78">
        <v>0</v>
      </c>
      <c r="M565" s="78" t="s">
        <v>1</v>
      </c>
      <c r="N565" s="78" t="s">
        <v>212</v>
      </c>
      <c r="O565" s="78">
        <v>22</v>
      </c>
    </row>
    <row r="566" spans="1:15" s="78" customFormat="1" x14ac:dyDescent="0.35">
      <c r="A566" s="313" t="s">
        <v>450</v>
      </c>
      <c r="B566" s="293">
        <v>17</v>
      </c>
      <c r="C566" s="78">
        <v>3</v>
      </c>
      <c r="D566" s="78">
        <v>4</v>
      </c>
      <c r="H566" s="78">
        <v>2</v>
      </c>
      <c r="M566" s="78" t="s">
        <v>1</v>
      </c>
      <c r="N566" s="78" t="s">
        <v>212</v>
      </c>
      <c r="O566" s="78">
        <v>22</v>
      </c>
    </row>
    <row r="567" spans="1:15" s="78" customFormat="1" x14ac:dyDescent="0.35">
      <c r="A567" s="313" t="s">
        <v>450</v>
      </c>
      <c r="B567" s="293">
        <v>17</v>
      </c>
      <c r="C567" s="78">
        <v>4</v>
      </c>
      <c r="D567" s="78">
        <v>3</v>
      </c>
      <c r="H567" s="78">
        <v>0</v>
      </c>
      <c r="M567" s="78" t="s">
        <v>1</v>
      </c>
      <c r="N567" s="78" t="s">
        <v>212</v>
      </c>
      <c r="O567" s="78">
        <v>22</v>
      </c>
    </row>
    <row r="568" spans="1:15" s="78" customFormat="1" x14ac:dyDescent="0.35">
      <c r="A568" s="313" t="s">
        <v>450</v>
      </c>
      <c r="B568" s="293">
        <v>17</v>
      </c>
      <c r="C568" s="78">
        <v>5</v>
      </c>
      <c r="D568" s="78">
        <v>3</v>
      </c>
      <c r="H568" s="78">
        <v>0</v>
      </c>
      <c r="M568" s="78" t="s">
        <v>1</v>
      </c>
      <c r="N568" s="78" t="s">
        <v>212</v>
      </c>
      <c r="O568" s="78">
        <v>22</v>
      </c>
    </row>
    <row r="569" spans="1:15" s="78" customFormat="1" x14ac:dyDescent="0.35">
      <c r="A569" s="313" t="s">
        <v>450</v>
      </c>
      <c r="B569" s="293">
        <v>17</v>
      </c>
      <c r="C569" s="78">
        <v>6</v>
      </c>
      <c r="D569" s="78">
        <v>4</v>
      </c>
      <c r="H569" s="78">
        <v>0</v>
      </c>
      <c r="M569" s="78" t="s">
        <v>1</v>
      </c>
      <c r="N569" s="78" t="s">
        <v>212</v>
      </c>
      <c r="O569" s="78">
        <v>22</v>
      </c>
    </row>
    <row r="570" spans="1:15" s="78" customFormat="1" x14ac:dyDescent="0.35">
      <c r="A570" s="313" t="s">
        <v>450</v>
      </c>
      <c r="B570" s="293">
        <v>17</v>
      </c>
      <c r="C570" s="78">
        <v>7</v>
      </c>
      <c r="D570" s="78">
        <v>3</v>
      </c>
      <c r="H570" s="78">
        <v>0</v>
      </c>
      <c r="M570" s="78" t="s">
        <v>1</v>
      </c>
      <c r="N570" s="78" t="s">
        <v>212</v>
      </c>
      <c r="O570" s="78">
        <v>22</v>
      </c>
    </row>
    <row r="571" spans="1:15" s="78" customFormat="1" x14ac:dyDescent="0.35">
      <c r="A571" s="313" t="s">
        <v>450</v>
      </c>
      <c r="B571" s="293">
        <v>17</v>
      </c>
      <c r="C571" s="78">
        <v>8</v>
      </c>
      <c r="D571" s="78">
        <v>3</v>
      </c>
      <c r="H571" s="78">
        <v>0</v>
      </c>
      <c r="M571" s="78" t="s">
        <v>1</v>
      </c>
      <c r="N571" s="78" t="s">
        <v>212</v>
      </c>
      <c r="O571" s="78">
        <v>22</v>
      </c>
    </row>
    <row r="572" spans="1:15" s="78" customFormat="1" x14ac:dyDescent="0.35">
      <c r="A572" s="313" t="s">
        <v>450</v>
      </c>
      <c r="B572" s="293">
        <v>17</v>
      </c>
      <c r="C572" s="78">
        <v>9</v>
      </c>
      <c r="D572" s="78">
        <v>4</v>
      </c>
      <c r="H572" s="78">
        <v>4</v>
      </c>
      <c r="M572" s="78" t="s">
        <v>1</v>
      </c>
      <c r="N572" s="78" t="s">
        <v>212</v>
      </c>
      <c r="O572" s="78">
        <v>22</v>
      </c>
    </row>
    <row r="573" spans="1:15" s="78" customFormat="1" x14ac:dyDescent="0.35">
      <c r="A573" s="313" t="s">
        <v>450</v>
      </c>
      <c r="B573" s="293">
        <v>17</v>
      </c>
      <c r="C573" s="78">
        <v>10</v>
      </c>
      <c r="D573" s="78">
        <v>4</v>
      </c>
      <c r="H573" s="78">
        <v>2</v>
      </c>
      <c r="M573" s="78" t="s">
        <v>1</v>
      </c>
      <c r="N573" s="78" t="s">
        <v>212</v>
      </c>
      <c r="O573" s="78">
        <v>22</v>
      </c>
    </row>
    <row r="574" spans="1:15" s="78" customFormat="1" x14ac:dyDescent="0.35">
      <c r="A574" s="313" t="s">
        <v>450</v>
      </c>
      <c r="B574" s="293">
        <v>17</v>
      </c>
      <c r="C574" s="78">
        <v>11</v>
      </c>
      <c r="D574" s="78">
        <v>3</v>
      </c>
      <c r="H574" s="78">
        <v>0</v>
      </c>
      <c r="M574" s="78" t="s">
        <v>1</v>
      </c>
      <c r="N574" s="78" t="s">
        <v>212</v>
      </c>
      <c r="O574" s="78">
        <v>22</v>
      </c>
    </row>
    <row r="575" spans="1:15" s="78" customFormat="1" x14ac:dyDescent="0.35">
      <c r="A575" s="313" t="s">
        <v>450</v>
      </c>
      <c r="B575" s="293">
        <v>17</v>
      </c>
      <c r="C575" s="78">
        <v>12</v>
      </c>
      <c r="D575" s="78">
        <v>3</v>
      </c>
      <c r="H575" s="78">
        <v>0</v>
      </c>
      <c r="M575" s="78" t="s">
        <v>1</v>
      </c>
      <c r="N575" s="78" t="s">
        <v>212</v>
      </c>
      <c r="O575" s="78">
        <v>22</v>
      </c>
    </row>
    <row r="576" spans="1:15" s="78" customFormat="1" x14ac:dyDescent="0.35">
      <c r="A576" s="313" t="s">
        <v>450</v>
      </c>
      <c r="B576" s="293">
        <v>17</v>
      </c>
      <c r="C576" s="78">
        <v>13</v>
      </c>
      <c r="D576" s="78">
        <v>4</v>
      </c>
      <c r="H576" s="78">
        <v>1</v>
      </c>
      <c r="I576" s="78">
        <v>12</v>
      </c>
      <c r="J576" s="78">
        <v>49</v>
      </c>
      <c r="K576" s="78" t="e">
        <v>#N/A</v>
      </c>
      <c r="L576" s="78" t="e">
        <v>#N/A</v>
      </c>
      <c r="M576" s="78" t="s">
        <v>1</v>
      </c>
      <c r="N576" s="78" t="s">
        <v>212</v>
      </c>
      <c r="O576" s="78">
        <v>22</v>
      </c>
    </row>
    <row r="577" spans="1:15" s="78" customFormat="1" x14ac:dyDescent="0.35">
      <c r="A577" s="313" t="s">
        <v>450</v>
      </c>
      <c r="B577" s="293">
        <v>17</v>
      </c>
      <c r="C577" s="78">
        <v>14</v>
      </c>
      <c r="D577" s="78">
        <v>4</v>
      </c>
      <c r="H577" s="78">
        <v>1</v>
      </c>
      <c r="I577" s="78">
        <v>12</v>
      </c>
      <c r="J577" s="78">
        <v>14</v>
      </c>
      <c r="K577" s="78" t="e">
        <v>#N/A</v>
      </c>
      <c r="L577" s="78" t="e">
        <v>#N/A</v>
      </c>
      <c r="M577" s="78" t="s">
        <v>1</v>
      </c>
      <c r="N577" s="78" t="s">
        <v>212</v>
      </c>
      <c r="O577" s="78">
        <v>22</v>
      </c>
    </row>
    <row r="578" spans="1:15" s="78" customFormat="1" x14ac:dyDescent="0.35">
      <c r="A578" s="313" t="s">
        <v>450</v>
      </c>
      <c r="B578" s="293">
        <v>17</v>
      </c>
      <c r="C578" s="78">
        <v>15</v>
      </c>
      <c r="D578" s="78">
        <v>3</v>
      </c>
      <c r="H578" s="78">
        <v>0</v>
      </c>
      <c r="M578" s="78" t="s">
        <v>1</v>
      </c>
      <c r="N578" s="78" t="s">
        <v>212</v>
      </c>
      <c r="O578" s="78">
        <v>22</v>
      </c>
    </row>
    <row r="579" spans="1:15" s="78" customFormat="1" x14ac:dyDescent="0.35">
      <c r="A579" s="313" t="s">
        <v>450</v>
      </c>
      <c r="B579" s="293">
        <v>17</v>
      </c>
      <c r="C579" s="78">
        <v>16</v>
      </c>
      <c r="D579" s="78">
        <v>3</v>
      </c>
      <c r="H579" s="78">
        <v>1</v>
      </c>
      <c r="I579" s="78">
        <v>11</v>
      </c>
      <c r="J579" s="78">
        <v>52</v>
      </c>
      <c r="K579" s="78" t="e">
        <v>#N/A</v>
      </c>
      <c r="L579" s="78" t="e">
        <v>#N/A</v>
      </c>
      <c r="M579" s="78" t="s">
        <v>1</v>
      </c>
      <c r="N579" s="78" t="s">
        <v>212</v>
      </c>
      <c r="O579" s="78">
        <v>22</v>
      </c>
    </row>
    <row r="580" spans="1:15" s="78" customFormat="1" x14ac:dyDescent="0.35">
      <c r="A580" s="313" t="s">
        <v>450</v>
      </c>
      <c r="B580" s="293">
        <v>17</v>
      </c>
      <c r="C580" s="78">
        <v>17</v>
      </c>
      <c r="D580" s="78">
        <v>3</v>
      </c>
      <c r="H580" s="78">
        <v>0</v>
      </c>
      <c r="M580" s="78" t="s">
        <v>1</v>
      </c>
      <c r="N580" s="78" t="s">
        <v>212</v>
      </c>
      <c r="O580" s="78">
        <v>22</v>
      </c>
    </row>
    <row r="581" spans="1:15" s="78" customFormat="1" x14ac:dyDescent="0.35">
      <c r="A581" s="313" t="s">
        <v>450</v>
      </c>
      <c r="B581" s="293">
        <v>17</v>
      </c>
      <c r="C581" s="78">
        <v>18</v>
      </c>
      <c r="D581" s="78">
        <v>3</v>
      </c>
      <c r="H581" s="78">
        <v>0</v>
      </c>
      <c r="M581" s="78" t="s">
        <v>1</v>
      </c>
      <c r="N581" s="78" t="s">
        <v>212</v>
      </c>
      <c r="O581" s="78">
        <v>22</v>
      </c>
    </row>
    <row r="582" spans="1:15" s="78" customFormat="1" x14ac:dyDescent="0.35">
      <c r="A582" s="313" t="s">
        <v>450</v>
      </c>
      <c r="B582" s="293">
        <v>17</v>
      </c>
      <c r="C582" s="78">
        <v>19</v>
      </c>
      <c r="D582" s="78" t="s">
        <v>38</v>
      </c>
      <c r="H582" s="78">
        <v>0</v>
      </c>
      <c r="M582" s="78" t="s">
        <v>1</v>
      </c>
      <c r="N582" s="78" t="s">
        <v>212</v>
      </c>
      <c r="O582" s="78">
        <v>22</v>
      </c>
    </row>
    <row r="583" spans="1:15" s="78" customFormat="1" x14ac:dyDescent="0.35">
      <c r="A583" s="313" t="s">
        <v>450</v>
      </c>
      <c r="B583" s="293">
        <v>17</v>
      </c>
      <c r="C583" s="78">
        <v>20</v>
      </c>
      <c r="D583" s="78" t="s">
        <v>38</v>
      </c>
      <c r="H583" s="78">
        <v>0</v>
      </c>
      <c r="M583" s="78" t="s">
        <v>1</v>
      </c>
      <c r="N583" s="78" t="s">
        <v>212</v>
      </c>
      <c r="O583" s="78">
        <v>22</v>
      </c>
    </row>
    <row r="584" spans="1:15" s="78" customFormat="1" x14ac:dyDescent="0.35">
      <c r="A584" s="313" t="s">
        <v>450</v>
      </c>
      <c r="B584" s="293">
        <v>17</v>
      </c>
      <c r="C584" s="78">
        <v>21</v>
      </c>
      <c r="D584" s="78" t="s">
        <v>38</v>
      </c>
      <c r="H584" s="78">
        <v>0</v>
      </c>
      <c r="M584" s="78" t="s">
        <v>1</v>
      </c>
      <c r="N584" s="78" t="s">
        <v>212</v>
      </c>
      <c r="O584" s="78">
        <v>22</v>
      </c>
    </row>
    <row r="585" spans="1:15" s="78" customFormat="1" x14ac:dyDescent="0.35">
      <c r="A585" s="313" t="s">
        <v>450</v>
      </c>
      <c r="B585" s="293">
        <v>17</v>
      </c>
      <c r="C585" s="78">
        <v>22</v>
      </c>
      <c r="D585" s="78" t="s">
        <v>38</v>
      </c>
      <c r="H585" s="78">
        <v>0</v>
      </c>
      <c r="M585" s="78" t="s">
        <v>1</v>
      </c>
      <c r="N585" s="78" t="s">
        <v>212</v>
      </c>
      <c r="O585" s="78">
        <v>22</v>
      </c>
    </row>
    <row r="586" spans="1:15" s="78" customFormat="1" x14ac:dyDescent="0.35">
      <c r="A586" s="313" t="s">
        <v>450</v>
      </c>
      <c r="B586" s="293">
        <v>17</v>
      </c>
      <c r="C586" s="78">
        <v>23</v>
      </c>
      <c r="D586" s="78" t="s">
        <v>38</v>
      </c>
      <c r="H586" s="78">
        <v>0</v>
      </c>
      <c r="M586" s="78" t="s">
        <v>1</v>
      </c>
      <c r="N586" s="78" t="s">
        <v>212</v>
      </c>
      <c r="O586" s="78">
        <v>22</v>
      </c>
    </row>
    <row r="587" spans="1:15" s="78" customFormat="1" x14ac:dyDescent="0.35">
      <c r="A587" s="313" t="s">
        <v>450</v>
      </c>
      <c r="B587" s="293">
        <v>17</v>
      </c>
      <c r="C587" s="78">
        <v>24</v>
      </c>
      <c r="D587" s="78" t="s">
        <v>38</v>
      </c>
      <c r="H587" s="78">
        <v>0</v>
      </c>
      <c r="M587" s="78" t="s">
        <v>1</v>
      </c>
      <c r="N587" s="78" t="s">
        <v>212</v>
      </c>
      <c r="O587" s="78">
        <v>22</v>
      </c>
    </row>
    <row r="588" spans="1:15" s="78" customFormat="1" x14ac:dyDescent="0.35">
      <c r="A588" s="313" t="s">
        <v>450</v>
      </c>
      <c r="B588" s="293">
        <v>17</v>
      </c>
      <c r="C588" s="78">
        <v>25</v>
      </c>
      <c r="D588" s="78" t="s">
        <v>38</v>
      </c>
      <c r="H588" s="78">
        <v>0</v>
      </c>
      <c r="M588" s="78" t="s">
        <v>1</v>
      </c>
      <c r="N588" s="78" t="s">
        <v>212</v>
      </c>
      <c r="O588" s="78">
        <v>22</v>
      </c>
    </row>
    <row r="589" spans="1:15" s="78" customFormat="1" x14ac:dyDescent="0.35">
      <c r="A589" s="313" t="s">
        <v>450</v>
      </c>
      <c r="B589" s="293">
        <v>17</v>
      </c>
      <c r="C589" s="78">
        <v>26</v>
      </c>
      <c r="D589" s="78" t="s">
        <v>38</v>
      </c>
      <c r="H589" s="78">
        <v>0</v>
      </c>
      <c r="M589" s="78" t="s">
        <v>1</v>
      </c>
      <c r="N589" s="78" t="s">
        <v>212</v>
      </c>
      <c r="O589" s="78">
        <v>22</v>
      </c>
    </row>
    <row r="590" spans="1:15" s="78" customFormat="1" x14ac:dyDescent="0.35">
      <c r="A590" s="313" t="s">
        <v>450</v>
      </c>
      <c r="B590" s="293">
        <v>17</v>
      </c>
      <c r="C590" s="78">
        <v>27</v>
      </c>
      <c r="D590" s="78" t="s">
        <v>38</v>
      </c>
      <c r="H590" s="78">
        <v>0</v>
      </c>
      <c r="M590" s="78" t="s">
        <v>1</v>
      </c>
      <c r="N590" s="78" t="s">
        <v>212</v>
      </c>
      <c r="O590" s="78">
        <v>22</v>
      </c>
    </row>
    <row r="591" spans="1:15" s="78" customFormat="1" ht="15" customHeight="1" x14ac:dyDescent="0.35">
      <c r="A591" s="313" t="s">
        <v>450</v>
      </c>
      <c r="B591" s="293">
        <v>17</v>
      </c>
      <c r="C591" s="78">
        <v>1</v>
      </c>
      <c r="D591" s="78">
        <v>3</v>
      </c>
      <c r="H591" s="78">
        <v>0</v>
      </c>
      <c r="M591" s="78" t="s">
        <v>1</v>
      </c>
      <c r="N591" s="78" t="s">
        <v>212</v>
      </c>
      <c r="O591" s="78">
        <v>22</v>
      </c>
    </row>
    <row r="592" spans="1:15" s="78" customFormat="1" x14ac:dyDescent="0.35">
      <c r="A592" s="313" t="s">
        <v>450</v>
      </c>
      <c r="B592" s="293">
        <v>17</v>
      </c>
      <c r="C592" s="78">
        <v>2</v>
      </c>
      <c r="D592" s="78">
        <v>4</v>
      </c>
      <c r="H592" s="78">
        <v>0</v>
      </c>
      <c r="M592" s="78" t="s">
        <v>1</v>
      </c>
      <c r="N592" s="78" t="s">
        <v>212</v>
      </c>
      <c r="O592" s="78">
        <v>22</v>
      </c>
    </row>
    <row r="593" spans="1:15" s="78" customFormat="1" x14ac:dyDescent="0.35">
      <c r="A593" s="313" t="s">
        <v>450</v>
      </c>
      <c r="B593" s="293">
        <v>17</v>
      </c>
      <c r="C593" s="78">
        <v>3</v>
      </c>
      <c r="D593" s="78">
        <v>4</v>
      </c>
      <c r="H593" s="78">
        <v>2</v>
      </c>
      <c r="M593" s="78" t="s">
        <v>1</v>
      </c>
      <c r="N593" s="78" t="s">
        <v>212</v>
      </c>
      <c r="O593" s="78">
        <v>22</v>
      </c>
    </row>
    <row r="594" spans="1:15" s="78" customFormat="1" x14ac:dyDescent="0.35">
      <c r="A594" s="313" t="s">
        <v>450</v>
      </c>
      <c r="B594" s="293">
        <v>17</v>
      </c>
      <c r="C594" s="78">
        <v>4</v>
      </c>
      <c r="D594" s="78">
        <v>3</v>
      </c>
      <c r="H594" s="78">
        <v>0</v>
      </c>
      <c r="M594" s="78" t="s">
        <v>1</v>
      </c>
      <c r="N594" s="78" t="s">
        <v>212</v>
      </c>
      <c r="O594" s="78">
        <v>22</v>
      </c>
    </row>
    <row r="595" spans="1:15" s="78" customFormat="1" x14ac:dyDescent="0.35">
      <c r="A595" s="313" t="s">
        <v>450</v>
      </c>
      <c r="B595" s="293">
        <v>17</v>
      </c>
      <c r="C595" s="78">
        <v>5</v>
      </c>
      <c r="D595" s="78">
        <v>3</v>
      </c>
      <c r="H595" s="78">
        <v>0</v>
      </c>
      <c r="M595" s="78" t="s">
        <v>1</v>
      </c>
      <c r="N595" s="78" t="s">
        <v>212</v>
      </c>
      <c r="O595" s="78">
        <v>22</v>
      </c>
    </row>
    <row r="596" spans="1:15" s="78" customFormat="1" x14ac:dyDescent="0.35">
      <c r="A596" s="313" t="s">
        <v>450</v>
      </c>
      <c r="B596" s="293">
        <v>17</v>
      </c>
      <c r="C596" s="78">
        <v>6</v>
      </c>
      <c r="D596" s="78">
        <v>4</v>
      </c>
      <c r="H596" s="78">
        <v>0</v>
      </c>
      <c r="M596" s="78" t="s">
        <v>1</v>
      </c>
      <c r="N596" s="78" t="s">
        <v>212</v>
      </c>
      <c r="O596" s="78">
        <v>22</v>
      </c>
    </row>
    <row r="597" spans="1:15" s="78" customFormat="1" x14ac:dyDescent="0.35">
      <c r="A597" s="313" t="s">
        <v>450</v>
      </c>
      <c r="B597" s="293">
        <v>17</v>
      </c>
      <c r="C597" s="78">
        <v>7</v>
      </c>
      <c r="D597" s="78">
        <v>3</v>
      </c>
      <c r="H597" s="78">
        <v>0</v>
      </c>
      <c r="M597" s="78" t="s">
        <v>1</v>
      </c>
      <c r="N597" s="78" t="s">
        <v>212</v>
      </c>
      <c r="O597" s="78">
        <v>22</v>
      </c>
    </row>
    <row r="598" spans="1:15" s="78" customFormat="1" x14ac:dyDescent="0.35">
      <c r="A598" s="313" t="s">
        <v>450</v>
      </c>
      <c r="B598" s="293">
        <v>17</v>
      </c>
      <c r="C598" s="78">
        <v>8</v>
      </c>
      <c r="D598" s="78">
        <v>3</v>
      </c>
      <c r="H598" s="78">
        <v>0</v>
      </c>
      <c r="M598" s="78" t="s">
        <v>1</v>
      </c>
      <c r="N598" s="78" t="s">
        <v>212</v>
      </c>
      <c r="O598" s="78">
        <v>22</v>
      </c>
    </row>
    <row r="599" spans="1:15" s="78" customFormat="1" x14ac:dyDescent="0.35">
      <c r="A599" s="313" t="s">
        <v>450</v>
      </c>
      <c r="B599" s="293">
        <v>17</v>
      </c>
      <c r="C599" s="78">
        <v>9</v>
      </c>
      <c r="D599" s="78">
        <v>4</v>
      </c>
      <c r="H599" s="78">
        <v>4</v>
      </c>
      <c r="M599" s="78" t="s">
        <v>1</v>
      </c>
      <c r="N599" s="78" t="s">
        <v>212</v>
      </c>
      <c r="O599" s="78">
        <v>22</v>
      </c>
    </row>
    <row r="600" spans="1:15" s="78" customFormat="1" x14ac:dyDescent="0.35">
      <c r="A600" s="313" t="s">
        <v>450</v>
      </c>
      <c r="B600" s="293">
        <v>17</v>
      </c>
      <c r="C600" s="78">
        <v>10</v>
      </c>
      <c r="D600" s="78">
        <v>4</v>
      </c>
      <c r="H600" s="78">
        <v>2</v>
      </c>
      <c r="M600" s="78" t="s">
        <v>1</v>
      </c>
      <c r="N600" s="78" t="s">
        <v>212</v>
      </c>
      <c r="O600" s="78">
        <v>22</v>
      </c>
    </row>
    <row r="601" spans="1:15" s="78" customFormat="1" x14ac:dyDescent="0.35">
      <c r="A601" s="313" t="s">
        <v>450</v>
      </c>
      <c r="B601" s="293">
        <v>17</v>
      </c>
      <c r="C601" s="78">
        <v>11</v>
      </c>
      <c r="D601" s="78">
        <v>3</v>
      </c>
      <c r="H601" s="78">
        <v>0</v>
      </c>
      <c r="M601" s="78" t="s">
        <v>1</v>
      </c>
      <c r="N601" s="78" t="s">
        <v>212</v>
      </c>
      <c r="O601" s="78">
        <v>22</v>
      </c>
    </row>
    <row r="602" spans="1:15" s="78" customFormat="1" x14ac:dyDescent="0.35">
      <c r="A602" s="313" t="s">
        <v>450</v>
      </c>
      <c r="B602" s="293">
        <v>17</v>
      </c>
      <c r="C602" s="78">
        <v>12</v>
      </c>
      <c r="D602" s="78">
        <v>3</v>
      </c>
      <c r="H602" s="78">
        <v>0</v>
      </c>
      <c r="M602" s="78" t="s">
        <v>1</v>
      </c>
      <c r="N602" s="78" t="s">
        <v>212</v>
      </c>
      <c r="O602" s="78">
        <v>22</v>
      </c>
    </row>
    <row r="603" spans="1:15" s="78" customFormat="1" x14ac:dyDescent="0.35">
      <c r="A603" s="313" t="s">
        <v>450</v>
      </c>
      <c r="B603" s="293">
        <v>17</v>
      </c>
      <c r="C603" s="78">
        <v>13</v>
      </c>
      <c r="D603" s="78">
        <v>4</v>
      </c>
      <c r="H603" s="78">
        <v>1</v>
      </c>
      <c r="I603" s="78">
        <v>13</v>
      </c>
      <c r="J603" s="78">
        <v>49</v>
      </c>
      <c r="K603" s="78" t="e">
        <v>#N/A</v>
      </c>
      <c r="L603" s="78" t="e">
        <v>#N/A</v>
      </c>
      <c r="M603" s="78" t="s">
        <v>1</v>
      </c>
      <c r="N603" s="78" t="s">
        <v>212</v>
      </c>
      <c r="O603" s="78">
        <v>22</v>
      </c>
    </row>
    <row r="604" spans="1:15" s="78" customFormat="1" x14ac:dyDescent="0.35">
      <c r="A604" s="313" t="s">
        <v>450</v>
      </c>
      <c r="B604" s="293">
        <v>17</v>
      </c>
      <c r="C604" s="78">
        <v>14</v>
      </c>
      <c r="D604" s="78">
        <v>4</v>
      </c>
      <c r="H604" s="78">
        <v>1</v>
      </c>
      <c r="I604" s="78">
        <v>13</v>
      </c>
      <c r="J604" s="78">
        <v>14</v>
      </c>
      <c r="K604" s="78" t="e">
        <v>#N/A</v>
      </c>
      <c r="L604" s="78" t="e">
        <v>#N/A</v>
      </c>
      <c r="M604" s="78" t="s">
        <v>1</v>
      </c>
      <c r="N604" s="78" t="s">
        <v>212</v>
      </c>
      <c r="O604" s="78">
        <v>22</v>
      </c>
    </row>
    <row r="605" spans="1:15" s="78" customFormat="1" x14ac:dyDescent="0.35">
      <c r="A605" s="313" t="s">
        <v>450</v>
      </c>
      <c r="B605" s="293">
        <v>17</v>
      </c>
      <c r="C605" s="78">
        <v>15</v>
      </c>
      <c r="D605" s="78">
        <v>3</v>
      </c>
      <c r="H605" s="78">
        <v>0</v>
      </c>
      <c r="M605" s="78" t="s">
        <v>1</v>
      </c>
      <c r="N605" s="78" t="s">
        <v>212</v>
      </c>
      <c r="O605" s="78">
        <v>22</v>
      </c>
    </row>
    <row r="606" spans="1:15" s="78" customFormat="1" x14ac:dyDescent="0.35">
      <c r="A606" s="313" t="s">
        <v>450</v>
      </c>
      <c r="B606" s="293">
        <v>17</v>
      </c>
      <c r="C606" s="78">
        <v>16</v>
      </c>
      <c r="D606" s="78">
        <v>3</v>
      </c>
      <c r="H606" s="78">
        <v>1</v>
      </c>
      <c r="I606" s="78">
        <v>12</v>
      </c>
      <c r="J606" s="78">
        <v>52</v>
      </c>
      <c r="K606" s="78" t="e">
        <v>#N/A</v>
      </c>
      <c r="L606" s="78" t="e">
        <v>#N/A</v>
      </c>
      <c r="M606" s="78" t="s">
        <v>1</v>
      </c>
      <c r="N606" s="78" t="s">
        <v>212</v>
      </c>
      <c r="O606" s="78">
        <v>22</v>
      </c>
    </row>
    <row r="607" spans="1:15" s="78" customFormat="1" x14ac:dyDescent="0.35">
      <c r="A607" s="313" t="s">
        <v>450</v>
      </c>
      <c r="B607" s="293">
        <v>17</v>
      </c>
      <c r="C607" s="78">
        <v>17</v>
      </c>
      <c r="D607" s="78">
        <v>3</v>
      </c>
      <c r="H607" s="78">
        <v>0</v>
      </c>
      <c r="M607" s="78" t="s">
        <v>1</v>
      </c>
      <c r="N607" s="78" t="s">
        <v>212</v>
      </c>
      <c r="O607" s="78">
        <v>22</v>
      </c>
    </row>
    <row r="608" spans="1:15" s="78" customFormat="1" x14ac:dyDescent="0.35">
      <c r="A608" s="313" t="s">
        <v>450</v>
      </c>
      <c r="B608" s="293">
        <v>17</v>
      </c>
      <c r="C608" s="78">
        <v>18</v>
      </c>
      <c r="D608" s="78">
        <v>3</v>
      </c>
      <c r="H608" s="78">
        <v>0</v>
      </c>
      <c r="M608" s="78" t="s">
        <v>1</v>
      </c>
      <c r="N608" s="78" t="s">
        <v>212</v>
      </c>
      <c r="O608" s="78">
        <v>22</v>
      </c>
    </row>
    <row r="609" spans="1:15" s="78" customFormat="1" x14ac:dyDescent="0.35">
      <c r="A609" s="313" t="s">
        <v>450</v>
      </c>
      <c r="B609" s="293">
        <v>17</v>
      </c>
      <c r="C609" s="78">
        <v>19</v>
      </c>
      <c r="D609" s="78" t="s">
        <v>38</v>
      </c>
      <c r="H609" s="78">
        <v>0</v>
      </c>
      <c r="M609" s="78" t="s">
        <v>1</v>
      </c>
      <c r="N609" s="78" t="s">
        <v>212</v>
      </c>
      <c r="O609" s="78">
        <v>22</v>
      </c>
    </row>
    <row r="610" spans="1:15" s="78" customFormat="1" x14ac:dyDescent="0.35">
      <c r="A610" s="313" t="s">
        <v>450</v>
      </c>
      <c r="B610" s="293">
        <v>17</v>
      </c>
      <c r="C610" s="78">
        <v>20</v>
      </c>
      <c r="D610" s="78" t="s">
        <v>38</v>
      </c>
      <c r="H610" s="78">
        <v>0</v>
      </c>
      <c r="M610" s="78" t="s">
        <v>1</v>
      </c>
      <c r="N610" s="78" t="s">
        <v>212</v>
      </c>
      <c r="O610" s="78">
        <v>22</v>
      </c>
    </row>
    <row r="611" spans="1:15" s="78" customFormat="1" x14ac:dyDescent="0.35">
      <c r="A611" s="313" t="s">
        <v>450</v>
      </c>
      <c r="B611" s="293">
        <v>17</v>
      </c>
      <c r="C611" s="78">
        <v>21</v>
      </c>
      <c r="D611" s="78" t="s">
        <v>38</v>
      </c>
      <c r="H611" s="78">
        <v>0</v>
      </c>
      <c r="M611" s="78" t="s">
        <v>1</v>
      </c>
      <c r="N611" s="78" t="s">
        <v>212</v>
      </c>
      <c r="O611" s="78">
        <v>22</v>
      </c>
    </row>
    <row r="612" spans="1:15" s="78" customFormat="1" x14ac:dyDescent="0.35">
      <c r="A612" s="313" t="s">
        <v>450</v>
      </c>
      <c r="B612" s="293">
        <v>17</v>
      </c>
      <c r="C612" s="78">
        <v>22</v>
      </c>
      <c r="D612" s="78" t="s">
        <v>38</v>
      </c>
      <c r="H612" s="78">
        <v>0</v>
      </c>
      <c r="M612" s="78" t="s">
        <v>1</v>
      </c>
      <c r="N612" s="78" t="s">
        <v>212</v>
      </c>
      <c r="O612" s="78">
        <v>22</v>
      </c>
    </row>
    <row r="613" spans="1:15" s="78" customFormat="1" x14ac:dyDescent="0.35">
      <c r="A613" s="313" t="s">
        <v>450</v>
      </c>
      <c r="B613" s="293">
        <v>17</v>
      </c>
      <c r="C613" s="78">
        <v>23</v>
      </c>
      <c r="D613" s="78" t="s">
        <v>38</v>
      </c>
      <c r="H613" s="78">
        <v>0</v>
      </c>
      <c r="M613" s="78" t="s">
        <v>1</v>
      </c>
      <c r="N613" s="78" t="s">
        <v>212</v>
      </c>
      <c r="O613" s="78">
        <v>22</v>
      </c>
    </row>
    <row r="614" spans="1:15" s="78" customFormat="1" x14ac:dyDescent="0.35">
      <c r="A614" s="313" t="s">
        <v>450</v>
      </c>
      <c r="B614" s="293">
        <v>17</v>
      </c>
      <c r="C614" s="78">
        <v>24</v>
      </c>
      <c r="D614" s="78" t="s">
        <v>38</v>
      </c>
      <c r="H614" s="78">
        <v>0</v>
      </c>
      <c r="M614" s="78" t="s">
        <v>1</v>
      </c>
      <c r="N614" s="78" t="s">
        <v>212</v>
      </c>
      <c r="O614" s="78">
        <v>22</v>
      </c>
    </row>
    <row r="615" spans="1:15" s="78" customFormat="1" x14ac:dyDescent="0.35">
      <c r="A615" s="313" t="s">
        <v>450</v>
      </c>
      <c r="B615" s="293">
        <v>17</v>
      </c>
      <c r="C615" s="78">
        <v>25</v>
      </c>
      <c r="D615" s="78" t="s">
        <v>38</v>
      </c>
      <c r="H615" s="78">
        <v>0</v>
      </c>
      <c r="M615" s="78" t="s">
        <v>1</v>
      </c>
      <c r="N615" s="78" t="s">
        <v>212</v>
      </c>
      <c r="O615" s="78">
        <v>22</v>
      </c>
    </row>
    <row r="616" spans="1:15" s="78" customFormat="1" x14ac:dyDescent="0.35">
      <c r="A616" s="313" t="s">
        <v>450</v>
      </c>
      <c r="B616" s="293">
        <v>17</v>
      </c>
      <c r="C616" s="78">
        <v>26</v>
      </c>
      <c r="D616" s="78" t="s">
        <v>38</v>
      </c>
      <c r="H616" s="78">
        <v>0</v>
      </c>
      <c r="M616" s="78" t="s">
        <v>1</v>
      </c>
      <c r="N616" s="78" t="s">
        <v>212</v>
      </c>
      <c r="O616" s="78">
        <v>22</v>
      </c>
    </row>
    <row r="617" spans="1:15" s="78" customFormat="1" x14ac:dyDescent="0.35">
      <c r="A617" s="313" t="s">
        <v>450</v>
      </c>
      <c r="B617" s="293">
        <v>17</v>
      </c>
      <c r="C617" s="78">
        <v>27</v>
      </c>
      <c r="D617" s="78" t="s">
        <v>38</v>
      </c>
      <c r="H617" s="78">
        <v>0</v>
      </c>
      <c r="M617" s="78" t="s">
        <v>1</v>
      </c>
      <c r="N617" s="78" t="s">
        <v>212</v>
      </c>
      <c r="O617" s="78">
        <v>22</v>
      </c>
    </row>
    <row r="618" spans="1:15" s="78" customFormat="1" ht="15" customHeight="1" x14ac:dyDescent="0.35">
      <c r="A618" s="313" t="s">
        <v>450</v>
      </c>
      <c r="B618" s="293">
        <v>17</v>
      </c>
      <c r="C618" s="78">
        <v>1</v>
      </c>
      <c r="D618" s="78">
        <v>3</v>
      </c>
      <c r="H618" s="78">
        <v>0</v>
      </c>
      <c r="M618" s="78" t="s">
        <v>1</v>
      </c>
      <c r="N618" s="78" t="s">
        <v>212</v>
      </c>
      <c r="O618" s="78">
        <v>22</v>
      </c>
    </row>
    <row r="619" spans="1:15" s="78" customFormat="1" x14ac:dyDescent="0.35">
      <c r="A619" s="313" t="s">
        <v>450</v>
      </c>
      <c r="B619" s="293">
        <v>17</v>
      </c>
      <c r="C619" s="78">
        <v>2</v>
      </c>
      <c r="D619" s="78">
        <v>4</v>
      </c>
      <c r="H619" s="78">
        <v>0</v>
      </c>
      <c r="M619" s="78" t="s">
        <v>1</v>
      </c>
      <c r="N619" s="78" t="s">
        <v>212</v>
      </c>
      <c r="O619" s="78">
        <v>22</v>
      </c>
    </row>
    <row r="620" spans="1:15" s="78" customFormat="1" x14ac:dyDescent="0.35">
      <c r="A620" s="313" t="s">
        <v>450</v>
      </c>
      <c r="B620" s="293">
        <v>17</v>
      </c>
      <c r="C620" s="78">
        <v>3</v>
      </c>
      <c r="D620" s="78">
        <v>4</v>
      </c>
      <c r="H620" s="78">
        <v>2</v>
      </c>
      <c r="M620" s="78" t="s">
        <v>1</v>
      </c>
      <c r="N620" s="78" t="s">
        <v>212</v>
      </c>
      <c r="O620" s="78">
        <v>22</v>
      </c>
    </row>
    <row r="621" spans="1:15" s="78" customFormat="1" x14ac:dyDescent="0.35">
      <c r="A621" s="313" t="s">
        <v>450</v>
      </c>
      <c r="B621" s="293">
        <v>17</v>
      </c>
      <c r="C621" s="78">
        <v>4</v>
      </c>
      <c r="D621" s="78">
        <v>3</v>
      </c>
      <c r="H621" s="78">
        <v>0</v>
      </c>
      <c r="M621" s="78" t="s">
        <v>1</v>
      </c>
      <c r="N621" s="78" t="s">
        <v>212</v>
      </c>
      <c r="O621" s="78">
        <v>22</v>
      </c>
    </row>
    <row r="622" spans="1:15" s="78" customFormat="1" x14ac:dyDescent="0.35">
      <c r="A622" s="313" t="s">
        <v>450</v>
      </c>
      <c r="B622" s="293">
        <v>17</v>
      </c>
      <c r="C622" s="78">
        <v>5</v>
      </c>
      <c r="D622" s="78">
        <v>3</v>
      </c>
      <c r="H622" s="78">
        <v>0</v>
      </c>
      <c r="M622" s="78" t="s">
        <v>1</v>
      </c>
      <c r="N622" s="78" t="s">
        <v>212</v>
      </c>
      <c r="O622" s="78">
        <v>22</v>
      </c>
    </row>
    <row r="623" spans="1:15" s="78" customFormat="1" x14ac:dyDescent="0.35">
      <c r="A623" s="313" t="s">
        <v>450</v>
      </c>
      <c r="B623" s="293">
        <v>17</v>
      </c>
      <c r="C623" s="78">
        <v>6</v>
      </c>
      <c r="D623" s="78">
        <v>4</v>
      </c>
      <c r="H623" s="78">
        <v>0</v>
      </c>
      <c r="M623" s="78" t="s">
        <v>1</v>
      </c>
      <c r="N623" s="78" t="s">
        <v>212</v>
      </c>
      <c r="O623" s="78">
        <v>22</v>
      </c>
    </row>
    <row r="624" spans="1:15" s="78" customFormat="1" x14ac:dyDescent="0.35">
      <c r="A624" s="313" t="s">
        <v>450</v>
      </c>
      <c r="B624" s="293">
        <v>17</v>
      </c>
      <c r="C624" s="78">
        <v>7</v>
      </c>
      <c r="D624" s="78">
        <v>3</v>
      </c>
      <c r="H624" s="78">
        <v>0</v>
      </c>
      <c r="M624" s="78" t="s">
        <v>1</v>
      </c>
      <c r="N624" s="78" t="s">
        <v>212</v>
      </c>
      <c r="O624" s="78">
        <v>22</v>
      </c>
    </row>
    <row r="625" spans="1:15" s="78" customFormat="1" x14ac:dyDescent="0.35">
      <c r="A625" s="313" t="s">
        <v>450</v>
      </c>
      <c r="B625" s="293">
        <v>17</v>
      </c>
      <c r="C625" s="78">
        <v>8</v>
      </c>
      <c r="D625" s="78">
        <v>3</v>
      </c>
      <c r="H625" s="78">
        <v>0</v>
      </c>
      <c r="M625" s="78" t="s">
        <v>1</v>
      </c>
      <c r="N625" s="78" t="s">
        <v>212</v>
      </c>
      <c r="O625" s="78">
        <v>22</v>
      </c>
    </row>
    <row r="626" spans="1:15" s="78" customFormat="1" x14ac:dyDescent="0.35">
      <c r="A626" s="313" t="s">
        <v>450</v>
      </c>
      <c r="B626" s="293">
        <v>17</v>
      </c>
      <c r="C626" s="78">
        <v>9</v>
      </c>
      <c r="D626" s="78">
        <v>4</v>
      </c>
      <c r="H626" s="78">
        <v>4</v>
      </c>
      <c r="M626" s="78" t="s">
        <v>1</v>
      </c>
      <c r="N626" s="78" t="s">
        <v>212</v>
      </c>
      <c r="O626" s="78">
        <v>22</v>
      </c>
    </row>
    <row r="627" spans="1:15" s="78" customFormat="1" x14ac:dyDescent="0.35">
      <c r="A627" s="313" t="s">
        <v>450</v>
      </c>
      <c r="B627" s="293">
        <v>17</v>
      </c>
      <c r="C627" s="78">
        <v>10</v>
      </c>
      <c r="D627" s="78">
        <v>4</v>
      </c>
      <c r="H627" s="78">
        <v>2</v>
      </c>
      <c r="M627" s="78" t="s">
        <v>1</v>
      </c>
      <c r="N627" s="78" t="s">
        <v>212</v>
      </c>
      <c r="O627" s="78">
        <v>22</v>
      </c>
    </row>
    <row r="628" spans="1:15" s="78" customFormat="1" x14ac:dyDescent="0.35">
      <c r="A628" s="313" t="s">
        <v>450</v>
      </c>
      <c r="B628" s="293">
        <v>17</v>
      </c>
      <c r="C628" s="78">
        <v>11</v>
      </c>
      <c r="D628" s="78">
        <v>3</v>
      </c>
      <c r="H628" s="78">
        <v>0</v>
      </c>
      <c r="M628" s="78" t="s">
        <v>1</v>
      </c>
      <c r="N628" s="78" t="s">
        <v>212</v>
      </c>
      <c r="O628" s="78">
        <v>22</v>
      </c>
    </row>
    <row r="629" spans="1:15" s="78" customFormat="1" x14ac:dyDescent="0.35">
      <c r="A629" s="313" t="s">
        <v>450</v>
      </c>
      <c r="B629" s="293">
        <v>17</v>
      </c>
      <c r="C629" s="78">
        <v>12</v>
      </c>
      <c r="D629" s="78">
        <v>3</v>
      </c>
      <c r="H629" s="78">
        <v>0</v>
      </c>
      <c r="M629" s="78" t="s">
        <v>1</v>
      </c>
      <c r="N629" s="78" t="s">
        <v>212</v>
      </c>
      <c r="O629" s="78">
        <v>22</v>
      </c>
    </row>
    <row r="630" spans="1:15" s="78" customFormat="1" x14ac:dyDescent="0.35">
      <c r="A630" s="313" t="s">
        <v>450</v>
      </c>
      <c r="B630" s="293">
        <v>17</v>
      </c>
      <c r="C630" s="78">
        <v>13</v>
      </c>
      <c r="D630" s="78">
        <v>4</v>
      </c>
      <c r="H630" s="78">
        <v>1</v>
      </c>
      <c r="I630" s="78">
        <v>14</v>
      </c>
      <c r="J630" s="78">
        <v>49</v>
      </c>
      <c r="K630" s="78" t="e">
        <v>#N/A</v>
      </c>
      <c r="L630" s="78" t="e">
        <v>#N/A</v>
      </c>
      <c r="M630" s="78" t="s">
        <v>1</v>
      </c>
      <c r="N630" s="78" t="s">
        <v>212</v>
      </c>
      <c r="O630" s="78">
        <v>22</v>
      </c>
    </row>
    <row r="631" spans="1:15" s="78" customFormat="1" x14ac:dyDescent="0.35">
      <c r="A631" s="313" t="s">
        <v>450</v>
      </c>
      <c r="B631" s="293">
        <v>17</v>
      </c>
      <c r="C631" s="78">
        <v>14</v>
      </c>
      <c r="D631" s="78">
        <v>4</v>
      </c>
      <c r="H631" s="78">
        <v>1</v>
      </c>
      <c r="I631" s="78">
        <v>14</v>
      </c>
      <c r="J631" s="78">
        <v>14</v>
      </c>
      <c r="K631" s="78" t="e">
        <v>#N/A</v>
      </c>
      <c r="L631" s="78" t="e">
        <v>#N/A</v>
      </c>
      <c r="M631" s="78" t="s">
        <v>1</v>
      </c>
      <c r="N631" s="78" t="s">
        <v>212</v>
      </c>
      <c r="O631" s="78">
        <v>22</v>
      </c>
    </row>
    <row r="632" spans="1:15" s="78" customFormat="1" x14ac:dyDescent="0.35">
      <c r="A632" s="313" t="s">
        <v>450</v>
      </c>
      <c r="B632" s="293">
        <v>17</v>
      </c>
      <c r="C632" s="78">
        <v>15</v>
      </c>
      <c r="D632" s="78">
        <v>3</v>
      </c>
      <c r="H632" s="78">
        <v>0</v>
      </c>
      <c r="M632" s="78" t="s">
        <v>1</v>
      </c>
      <c r="N632" s="78" t="s">
        <v>212</v>
      </c>
      <c r="O632" s="78">
        <v>22</v>
      </c>
    </row>
    <row r="633" spans="1:15" s="78" customFormat="1" x14ac:dyDescent="0.35">
      <c r="A633" s="313" t="s">
        <v>450</v>
      </c>
      <c r="B633" s="293">
        <v>17</v>
      </c>
      <c r="C633" s="78">
        <v>16</v>
      </c>
      <c r="D633" s="78">
        <v>3</v>
      </c>
      <c r="H633" s="78">
        <v>1</v>
      </c>
      <c r="I633" s="78">
        <v>13</v>
      </c>
      <c r="J633" s="78">
        <v>52</v>
      </c>
      <c r="K633" s="78" t="e">
        <v>#N/A</v>
      </c>
      <c r="L633" s="78" t="e">
        <v>#N/A</v>
      </c>
      <c r="M633" s="78" t="s">
        <v>1</v>
      </c>
      <c r="N633" s="78" t="s">
        <v>212</v>
      </c>
      <c r="O633" s="78">
        <v>22</v>
      </c>
    </row>
    <row r="634" spans="1:15" s="78" customFormat="1" x14ac:dyDescent="0.35">
      <c r="A634" s="313" t="s">
        <v>450</v>
      </c>
      <c r="B634" s="293">
        <v>17</v>
      </c>
      <c r="C634" s="78">
        <v>17</v>
      </c>
      <c r="D634" s="78">
        <v>3</v>
      </c>
      <c r="H634" s="78">
        <v>0</v>
      </c>
      <c r="M634" s="78" t="s">
        <v>1</v>
      </c>
      <c r="N634" s="78" t="s">
        <v>212</v>
      </c>
      <c r="O634" s="78">
        <v>22</v>
      </c>
    </row>
    <row r="635" spans="1:15" s="78" customFormat="1" x14ac:dyDescent="0.35">
      <c r="A635" s="313" t="s">
        <v>450</v>
      </c>
      <c r="B635" s="293">
        <v>17</v>
      </c>
      <c r="C635" s="78">
        <v>18</v>
      </c>
      <c r="D635" s="78">
        <v>3</v>
      </c>
      <c r="H635" s="78">
        <v>0</v>
      </c>
      <c r="M635" s="78" t="s">
        <v>1</v>
      </c>
      <c r="N635" s="78" t="s">
        <v>212</v>
      </c>
      <c r="O635" s="78">
        <v>22</v>
      </c>
    </row>
    <row r="636" spans="1:15" s="78" customFormat="1" x14ac:dyDescent="0.35">
      <c r="A636" s="313" t="s">
        <v>450</v>
      </c>
      <c r="B636" s="293">
        <v>17</v>
      </c>
      <c r="C636" s="78">
        <v>19</v>
      </c>
      <c r="D636" s="78" t="s">
        <v>38</v>
      </c>
      <c r="H636" s="78">
        <v>0</v>
      </c>
      <c r="M636" s="78" t="s">
        <v>1</v>
      </c>
      <c r="N636" s="78" t="s">
        <v>212</v>
      </c>
      <c r="O636" s="78">
        <v>22</v>
      </c>
    </row>
    <row r="637" spans="1:15" s="78" customFormat="1" x14ac:dyDescent="0.35">
      <c r="A637" s="313" t="s">
        <v>450</v>
      </c>
      <c r="B637" s="293">
        <v>17</v>
      </c>
      <c r="C637" s="78">
        <v>20</v>
      </c>
      <c r="D637" s="78" t="s">
        <v>38</v>
      </c>
      <c r="H637" s="78">
        <v>0</v>
      </c>
      <c r="M637" s="78" t="s">
        <v>1</v>
      </c>
      <c r="N637" s="78" t="s">
        <v>212</v>
      </c>
      <c r="O637" s="78">
        <v>22</v>
      </c>
    </row>
    <row r="638" spans="1:15" s="78" customFormat="1" x14ac:dyDescent="0.35">
      <c r="A638" s="313" t="s">
        <v>450</v>
      </c>
      <c r="B638" s="293">
        <v>17</v>
      </c>
      <c r="C638" s="78">
        <v>21</v>
      </c>
      <c r="D638" s="78" t="s">
        <v>38</v>
      </c>
      <c r="H638" s="78">
        <v>0</v>
      </c>
      <c r="M638" s="78" t="s">
        <v>1</v>
      </c>
      <c r="N638" s="78" t="s">
        <v>212</v>
      </c>
      <c r="O638" s="78">
        <v>22</v>
      </c>
    </row>
    <row r="639" spans="1:15" s="78" customFormat="1" x14ac:dyDescent="0.35">
      <c r="A639" s="313" t="s">
        <v>450</v>
      </c>
      <c r="B639" s="293">
        <v>17</v>
      </c>
      <c r="C639" s="78">
        <v>22</v>
      </c>
      <c r="D639" s="78" t="s">
        <v>38</v>
      </c>
      <c r="H639" s="78">
        <v>0</v>
      </c>
      <c r="M639" s="78" t="s">
        <v>1</v>
      </c>
      <c r="N639" s="78" t="s">
        <v>212</v>
      </c>
      <c r="O639" s="78">
        <v>22</v>
      </c>
    </row>
    <row r="640" spans="1:15" s="78" customFormat="1" x14ac:dyDescent="0.35">
      <c r="A640" s="313" t="s">
        <v>450</v>
      </c>
      <c r="B640" s="293">
        <v>17</v>
      </c>
      <c r="C640" s="78">
        <v>23</v>
      </c>
      <c r="D640" s="78" t="s">
        <v>38</v>
      </c>
      <c r="H640" s="78">
        <v>0</v>
      </c>
      <c r="M640" s="78" t="s">
        <v>1</v>
      </c>
      <c r="N640" s="78" t="s">
        <v>212</v>
      </c>
      <c r="O640" s="78">
        <v>22</v>
      </c>
    </row>
    <row r="641" spans="1:16" s="78" customFormat="1" x14ac:dyDescent="0.35">
      <c r="A641" s="313" t="s">
        <v>450</v>
      </c>
      <c r="B641" s="293">
        <v>17</v>
      </c>
      <c r="C641" s="78">
        <v>24</v>
      </c>
      <c r="D641" s="78" t="s">
        <v>38</v>
      </c>
      <c r="H641" s="78">
        <v>0</v>
      </c>
      <c r="M641" s="78" t="s">
        <v>1</v>
      </c>
      <c r="N641" s="78" t="s">
        <v>212</v>
      </c>
      <c r="O641" s="78">
        <v>22</v>
      </c>
    </row>
    <row r="642" spans="1:16" s="78" customFormat="1" x14ac:dyDescent="0.35">
      <c r="A642" s="313" t="s">
        <v>450</v>
      </c>
      <c r="B642" s="293">
        <v>17</v>
      </c>
      <c r="C642" s="78">
        <v>25</v>
      </c>
      <c r="D642" s="78" t="s">
        <v>38</v>
      </c>
      <c r="H642" s="78">
        <v>0</v>
      </c>
      <c r="M642" s="78" t="s">
        <v>1</v>
      </c>
      <c r="N642" s="78" t="s">
        <v>212</v>
      </c>
      <c r="O642" s="78">
        <v>22</v>
      </c>
    </row>
    <row r="643" spans="1:16" s="78" customFormat="1" x14ac:dyDescent="0.35">
      <c r="A643" s="313" t="s">
        <v>450</v>
      </c>
      <c r="B643" s="293">
        <v>17</v>
      </c>
      <c r="C643" s="78">
        <v>26</v>
      </c>
      <c r="D643" s="78" t="s">
        <v>38</v>
      </c>
      <c r="H643" s="78">
        <v>0</v>
      </c>
      <c r="M643" s="78" t="s">
        <v>1</v>
      </c>
      <c r="N643" s="78" t="s">
        <v>212</v>
      </c>
      <c r="O643" s="78">
        <v>22</v>
      </c>
    </row>
    <row r="644" spans="1:16" s="78" customFormat="1" x14ac:dyDescent="0.35">
      <c r="A644" s="313" t="s">
        <v>450</v>
      </c>
      <c r="B644" s="293">
        <v>17</v>
      </c>
      <c r="C644" s="78">
        <v>27</v>
      </c>
      <c r="D644" s="78" t="s">
        <v>38</v>
      </c>
      <c r="H644" s="78">
        <v>0</v>
      </c>
      <c r="M644" s="78" t="s">
        <v>1</v>
      </c>
      <c r="N644" s="78" t="s">
        <v>212</v>
      </c>
      <c r="O644" s="78">
        <v>22</v>
      </c>
    </row>
    <row r="645" spans="1:16" s="65" customFormat="1" ht="15" customHeight="1" x14ac:dyDescent="0.35">
      <c r="A645" s="65" t="s">
        <v>457</v>
      </c>
      <c r="B645" s="290"/>
      <c r="C645" s="65">
        <v>1</v>
      </c>
      <c r="D645" s="65">
        <v>3</v>
      </c>
      <c r="E645" s="65">
        <v>3</v>
      </c>
      <c r="F645" s="65">
        <v>7</v>
      </c>
      <c r="G645" s="65">
        <v>14</v>
      </c>
      <c r="H645" s="65">
        <v>4</v>
      </c>
      <c r="K645" s="65" t="s">
        <v>775</v>
      </c>
      <c r="L645" s="65" t="s">
        <v>459</v>
      </c>
      <c r="M645" s="65" t="s">
        <v>1</v>
      </c>
      <c r="N645" s="65" t="s">
        <v>212</v>
      </c>
      <c r="O645" s="65">
        <v>23</v>
      </c>
      <c r="P645" s="65" t="s">
        <v>458</v>
      </c>
    </row>
    <row r="646" spans="1:16" s="65" customFormat="1" x14ac:dyDescent="0.35">
      <c r="A646" s="65" t="s">
        <v>457</v>
      </c>
      <c r="B646" s="290"/>
      <c r="C646" s="65">
        <v>2</v>
      </c>
      <c r="D646" s="65">
        <v>4</v>
      </c>
      <c r="E646" s="65">
        <v>3</v>
      </c>
      <c r="F646" s="65">
        <v>13</v>
      </c>
      <c r="G646" s="65">
        <v>19</v>
      </c>
      <c r="H646" s="65">
        <v>1</v>
      </c>
      <c r="K646" s="65" t="s">
        <v>394</v>
      </c>
      <c r="L646" s="65" t="s">
        <v>461</v>
      </c>
      <c r="M646" s="65" t="s">
        <v>1</v>
      </c>
      <c r="N646" s="65" t="s">
        <v>212</v>
      </c>
      <c r="O646" s="65">
        <v>24</v>
      </c>
      <c r="P646" s="65" t="s">
        <v>460</v>
      </c>
    </row>
    <row r="647" spans="1:16" s="65" customFormat="1" x14ac:dyDescent="0.35">
      <c r="A647" s="65" t="s">
        <v>457</v>
      </c>
      <c r="B647" s="290"/>
      <c r="C647" s="65">
        <v>3</v>
      </c>
      <c r="D647" s="65">
        <v>4</v>
      </c>
      <c r="E647" s="65">
        <v>3</v>
      </c>
      <c r="F647" s="65">
        <v>12</v>
      </c>
      <c r="G647" s="65">
        <v>19</v>
      </c>
      <c r="H647" s="65">
        <v>2</v>
      </c>
      <c r="K647" s="65" t="s">
        <v>774</v>
      </c>
      <c r="L647" s="65" t="s">
        <v>463</v>
      </c>
      <c r="M647" s="65" t="s">
        <v>1</v>
      </c>
      <c r="N647" s="65" t="s">
        <v>212</v>
      </c>
      <c r="O647" s="65">
        <v>25</v>
      </c>
      <c r="P647" s="65" t="s">
        <v>462</v>
      </c>
    </row>
    <row r="648" spans="1:16" s="65" customFormat="1" x14ac:dyDescent="0.35">
      <c r="A648" s="65" t="s">
        <v>457</v>
      </c>
      <c r="B648" s="290"/>
      <c r="C648" s="65">
        <v>4</v>
      </c>
      <c r="D648" s="65">
        <v>3</v>
      </c>
      <c r="E648" s="65">
        <v>3</v>
      </c>
      <c r="F648" s="65">
        <v>10</v>
      </c>
      <c r="G648" s="65">
        <v>14</v>
      </c>
      <c r="H648" s="65">
        <v>0</v>
      </c>
      <c r="K648" s="65" t="s">
        <v>772</v>
      </c>
      <c r="L648" s="65" t="s">
        <v>778</v>
      </c>
      <c r="M648" s="65" t="s">
        <v>1</v>
      </c>
      <c r="N648" s="65" t="s">
        <v>212</v>
      </c>
      <c r="O648" s="65">
        <v>25</v>
      </c>
    </row>
    <row r="649" spans="1:16" s="65" customFormat="1" x14ac:dyDescent="0.35">
      <c r="A649" s="65" t="s">
        <v>457</v>
      </c>
      <c r="B649" s="290"/>
      <c r="C649" s="65">
        <v>5</v>
      </c>
      <c r="D649" s="65">
        <v>3</v>
      </c>
      <c r="E649" s="65">
        <v>3</v>
      </c>
      <c r="F649" s="65">
        <v>6</v>
      </c>
      <c r="G649" s="65">
        <v>11</v>
      </c>
      <c r="H649" s="65">
        <v>0</v>
      </c>
      <c r="K649" s="65" t="s">
        <v>772</v>
      </c>
      <c r="L649" s="65" t="s">
        <v>467</v>
      </c>
      <c r="M649" s="65" t="s">
        <v>1</v>
      </c>
      <c r="N649" s="65" t="s">
        <v>212</v>
      </c>
      <c r="O649" s="65">
        <v>25</v>
      </c>
    </row>
    <row r="650" spans="1:16" s="65" customFormat="1" x14ac:dyDescent="0.35">
      <c r="A650" s="65" t="s">
        <v>457</v>
      </c>
      <c r="B650" s="290"/>
      <c r="C650" s="65">
        <v>6</v>
      </c>
      <c r="D650" s="65">
        <v>4</v>
      </c>
      <c r="E650" s="65">
        <v>3</v>
      </c>
      <c r="F650" s="65">
        <v>9</v>
      </c>
      <c r="G650" s="65">
        <v>18</v>
      </c>
      <c r="H650" s="65">
        <v>1</v>
      </c>
      <c r="K650" s="65" t="s">
        <v>394</v>
      </c>
      <c r="L650" s="65" t="s">
        <v>465</v>
      </c>
      <c r="M650" s="65" t="s">
        <v>1</v>
      </c>
      <c r="N650" s="65" t="s">
        <v>212</v>
      </c>
      <c r="O650" s="65">
        <v>26</v>
      </c>
      <c r="P650" s="65" t="s">
        <v>464</v>
      </c>
    </row>
    <row r="651" spans="1:16" s="65" customFormat="1" x14ac:dyDescent="0.35">
      <c r="A651" s="65" t="s">
        <v>457</v>
      </c>
      <c r="B651" s="290"/>
      <c r="C651" s="65">
        <v>7</v>
      </c>
      <c r="D651" s="65">
        <v>3</v>
      </c>
      <c r="E651" s="65">
        <v>3</v>
      </c>
      <c r="F651" s="65">
        <v>6</v>
      </c>
      <c r="G651" s="65">
        <v>12</v>
      </c>
      <c r="H651" s="65">
        <v>1</v>
      </c>
      <c r="K651" s="65" t="s">
        <v>358</v>
      </c>
      <c r="L651" s="65" t="s">
        <v>467</v>
      </c>
      <c r="M651" s="65" t="s">
        <v>1</v>
      </c>
      <c r="N651" s="65" t="s">
        <v>212</v>
      </c>
      <c r="O651" s="65">
        <v>27</v>
      </c>
      <c r="P651" s="65" t="s">
        <v>466</v>
      </c>
    </row>
    <row r="652" spans="1:16" s="65" customFormat="1" x14ac:dyDescent="0.35">
      <c r="A652" s="65" t="s">
        <v>457</v>
      </c>
      <c r="B652" s="290"/>
      <c r="C652" s="65">
        <v>8</v>
      </c>
      <c r="D652" s="65">
        <v>3</v>
      </c>
      <c r="E652" s="65">
        <v>3</v>
      </c>
      <c r="F652" s="65">
        <v>8</v>
      </c>
      <c r="G652" s="65">
        <v>12</v>
      </c>
      <c r="H652" s="65">
        <v>0</v>
      </c>
      <c r="K652" s="65" t="s">
        <v>772</v>
      </c>
      <c r="L652" s="65" t="s">
        <v>473</v>
      </c>
      <c r="M652" s="65" t="s">
        <v>1</v>
      </c>
      <c r="N652" s="65" t="s">
        <v>212</v>
      </c>
      <c r="O652" s="65">
        <v>27</v>
      </c>
    </row>
    <row r="653" spans="1:16" s="65" customFormat="1" x14ac:dyDescent="0.35">
      <c r="A653" s="65" t="s">
        <v>457</v>
      </c>
      <c r="B653" s="290"/>
      <c r="C653" s="65">
        <v>9</v>
      </c>
      <c r="D653" s="65">
        <v>4</v>
      </c>
      <c r="E653" s="65">
        <v>3</v>
      </c>
      <c r="F653" s="65">
        <v>13</v>
      </c>
      <c r="G653" s="65">
        <v>18</v>
      </c>
      <c r="H653" s="65">
        <v>0</v>
      </c>
      <c r="K653" s="65" t="s">
        <v>772</v>
      </c>
      <c r="L653" s="65" t="s">
        <v>461</v>
      </c>
      <c r="M653" s="65" t="s">
        <v>1</v>
      </c>
      <c r="N653" s="65" t="s">
        <v>212</v>
      </c>
      <c r="O653" s="65">
        <v>27</v>
      </c>
    </row>
    <row r="654" spans="1:16" s="65" customFormat="1" x14ac:dyDescent="0.35">
      <c r="A654" s="65" t="s">
        <v>457</v>
      </c>
      <c r="B654" s="290"/>
      <c r="C654" s="65">
        <v>10</v>
      </c>
      <c r="D654" s="65">
        <v>4</v>
      </c>
      <c r="E654" s="65">
        <v>3</v>
      </c>
      <c r="F654" s="65">
        <v>12</v>
      </c>
      <c r="G654" s="65">
        <v>18</v>
      </c>
      <c r="H654" s="65">
        <v>3</v>
      </c>
      <c r="K654" s="65" t="s">
        <v>776</v>
      </c>
      <c r="L654" s="65" t="s">
        <v>463</v>
      </c>
      <c r="M654" s="65" t="s">
        <v>1</v>
      </c>
      <c r="N654" s="65" t="s">
        <v>212</v>
      </c>
      <c r="O654" s="65">
        <v>28</v>
      </c>
      <c r="P654" s="65" t="s">
        <v>468</v>
      </c>
    </row>
    <row r="655" spans="1:16" s="65" customFormat="1" x14ac:dyDescent="0.35">
      <c r="A655" s="65" t="s">
        <v>457</v>
      </c>
      <c r="B655" s="290"/>
      <c r="C655" s="65">
        <v>11</v>
      </c>
      <c r="D655" s="65">
        <v>3</v>
      </c>
      <c r="E655" s="65">
        <v>3</v>
      </c>
      <c r="F655" s="65">
        <v>9</v>
      </c>
      <c r="G655" s="65">
        <v>13</v>
      </c>
      <c r="H655" s="65">
        <v>0</v>
      </c>
      <c r="K655" s="65" t="s">
        <v>772</v>
      </c>
      <c r="L655" s="65" t="s">
        <v>465</v>
      </c>
      <c r="M655" s="65" t="s">
        <v>1</v>
      </c>
      <c r="N655" s="65" t="s">
        <v>212</v>
      </c>
      <c r="O655" s="65">
        <v>28</v>
      </c>
    </row>
    <row r="656" spans="1:16" s="65" customFormat="1" x14ac:dyDescent="0.35">
      <c r="A656" s="65" t="s">
        <v>457</v>
      </c>
      <c r="B656" s="290"/>
      <c r="C656" s="65">
        <v>12</v>
      </c>
      <c r="D656" s="65">
        <v>3</v>
      </c>
      <c r="E656" s="65">
        <v>3</v>
      </c>
      <c r="F656" s="65">
        <v>6</v>
      </c>
      <c r="G656" s="65">
        <v>15</v>
      </c>
      <c r="H656" s="65">
        <v>1</v>
      </c>
      <c r="K656" s="65" t="s">
        <v>368</v>
      </c>
      <c r="L656" s="65" t="s">
        <v>467</v>
      </c>
      <c r="M656" s="65" t="s">
        <v>1</v>
      </c>
      <c r="N656" s="65" t="s">
        <v>212</v>
      </c>
      <c r="O656" s="65">
        <v>29</v>
      </c>
      <c r="P656" s="65" t="s">
        <v>469</v>
      </c>
    </row>
    <row r="657" spans="1:16" s="65" customFormat="1" x14ac:dyDescent="0.35">
      <c r="A657" s="65" t="s">
        <v>457</v>
      </c>
      <c r="B657" s="290"/>
      <c r="C657" s="65">
        <v>13</v>
      </c>
      <c r="D657" s="65">
        <v>4</v>
      </c>
      <c r="E657" s="65">
        <v>3</v>
      </c>
      <c r="F657" s="65">
        <v>9</v>
      </c>
      <c r="G657" s="65">
        <v>18</v>
      </c>
      <c r="H657" s="65">
        <v>3</v>
      </c>
      <c r="K657" s="65" t="s">
        <v>776</v>
      </c>
      <c r="L657" s="65" t="s">
        <v>465</v>
      </c>
      <c r="M657" s="65" t="s">
        <v>1</v>
      </c>
      <c r="N657" s="65" t="s">
        <v>212</v>
      </c>
      <c r="O657" s="65">
        <v>30</v>
      </c>
      <c r="P657" s="65" t="s">
        <v>470</v>
      </c>
    </row>
    <row r="658" spans="1:16" s="65" customFormat="1" x14ac:dyDescent="0.35">
      <c r="A658" s="65" t="s">
        <v>457</v>
      </c>
      <c r="B658" s="290"/>
      <c r="C658" s="65">
        <v>14</v>
      </c>
      <c r="D658" s="65">
        <v>4</v>
      </c>
      <c r="E658" s="65">
        <v>3</v>
      </c>
      <c r="F658" s="65">
        <v>13</v>
      </c>
      <c r="G658" s="65">
        <v>19</v>
      </c>
      <c r="H658" s="65">
        <v>2</v>
      </c>
      <c r="K658" s="65" t="s">
        <v>774</v>
      </c>
      <c r="L658" s="65" t="s">
        <v>461</v>
      </c>
      <c r="M658" s="65" t="s">
        <v>1</v>
      </c>
      <c r="N658" s="65" t="s">
        <v>212</v>
      </c>
      <c r="O658" s="65">
        <v>31</v>
      </c>
      <c r="P658" s="65" t="s">
        <v>471</v>
      </c>
    </row>
    <row r="659" spans="1:16" s="65" customFormat="1" x14ac:dyDescent="0.35">
      <c r="A659" s="65" t="s">
        <v>457</v>
      </c>
      <c r="B659" s="290"/>
      <c r="C659" s="65">
        <v>15</v>
      </c>
      <c r="D659" s="65">
        <v>3</v>
      </c>
      <c r="E659" s="65">
        <v>3</v>
      </c>
      <c r="F659" s="65">
        <v>8</v>
      </c>
      <c r="G659" s="65">
        <v>14</v>
      </c>
      <c r="H659" s="65">
        <v>1</v>
      </c>
      <c r="K659" s="65" t="s">
        <v>362</v>
      </c>
      <c r="L659" s="65" t="s">
        <v>473</v>
      </c>
      <c r="M659" s="65" t="s">
        <v>1</v>
      </c>
      <c r="N659" s="65" t="s">
        <v>212</v>
      </c>
      <c r="O659" s="65">
        <v>32</v>
      </c>
      <c r="P659" s="65" t="s">
        <v>472</v>
      </c>
    </row>
    <row r="660" spans="1:16" s="65" customFormat="1" x14ac:dyDescent="0.35">
      <c r="A660" s="65" t="s">
        <v>457</v>
      </c>
      <c r="B660" s="290"/>
      <c r="C660" s="65">
        <v>16</v>
      </c>
      <c r="D660" s="65">
        <v>3</v>
      </c>
      <c r="E660" s="65">
        <v>3</v>
      </c>
      <c r="F660" s="65">
        <v>8</v>
      </c>
      <c r="G660" s="65">
        <v>15</v>
      </c>
      <c r="H660" s="65">
        <v>1</v>
      </c>
      <c r="K660" s="65" t="s">
        <v>388</v>
      </c>
      <c r="L660" s="65" t="s">
        <v>473</v>
      </c>
      <c r="M660" s="65" t="s">
        <v>1</v>
      </c>
      <c r="N660" s="65" t="s">
        <v>212</v>
      </c>
      <c r="O660" s="65">
        <v>33</v>
      </c>
      <c r="P660" s="65" t="s">
        <v>474</v>
      </c>
    </row>
    <row r="661" spans="1:16" s="65" customFormat="1" x14ac:dyDescent="0.35">
      <c r="A661" s="65" t="s">
        <v>457</v>
      </c>
      <c r="B661" s="290"/>
      <c r="C661" s="65">
        <v>17</v>
      </c>
      <c r="D661" s="65">
        <v>3</v>
      </c>
      <c r="E661" s="65">
        <v>3</v>
      </c>
      <c r="F661" s="65">
        <v>9</v>
      </c>
      <c r="G661" s="65">
        <v>13</v>
      </c>
      <c r="H661" s="65">
        <v>0</v>
      </c>
      <c r="K661" s="65" t="s">
        <v>772</v>
      </c>
      <c r="L661" s="65" t="s">
        <v>465</v>
      </c>
      <c r="M661" s="65" t="s">
        <v>1</v>
      </c>
      <c r="N661" s="65" t="s">
        <v>212</v>
      </c>
      <c r="O661" s="65">
        <v>33</v>
      </c>
    </row>
    <row r="662" spans="1:16" s="65" customFormat="1" x14ac:dyDescent="0.35">
      <c r="A662" s="65" t="s">
        <v>457</v>
      </c>
      <c r="B662" s="290"/>
      <c r="C662" s="65">
        <v>18</v>
      </c>
      <c r="D662" s="65">
        <v>3</v>
      </c>
      <c r="E662" s="65">
        <v>3</v>
      </c>
      <c r="F662" s="65">
        <v>8</v>
      </c>
      <c r="G662" s="65">
        <v>13</v>
      </c>
      <c r="H662" s="65">
        <v>0</v>
      </c>
      <c r="K662" s="65" t="s">
        <v>772</v>
      </c>
      <c r="L662" s="65" t="s">
        <v>473</v>
      </c>
      <c r="M662" s="65" t="s">
        <v>1</v>
      </c>
      <c r="N662" s="65" t="s">
        <v>212</v>
      </c>
      <c r="O662" s="65">
        <v>33</v>
      </c>
    </row>
    <row r="663" spans="1:16" s="65" customFormat="1" x14ac:dyDescent="0.35">
      <c r="A663" s="65" t="s">
        <v>457</v>
      </c>
      <c r="B663" s="290"/>
      <c r="C663" s="65">
        <v>19</v>
      </c>
      <c r="D663" s="65" t="s">
        <v>38</v>
      </c>
      <c r="E663" s="65">
        <v>0</v>
      </c>
      <c r="F663" s="65">
        <v>0</v>
      </c>
      <c r="G663" s="65">
        <v>0</v>
      </c>
      <c r="H663" s="65">
        <v>0</v>
      </c>
      <c r="K663" s="65" t="s">
        <v>772</v>
      </c>
      <c r="L663" s="65" t="s">
        <v>779</v>
      </c>
      <c r="M663" s="65" t="s">
        <v>1</v>
      </c>
      <c r="N663" s="65" t="s">
        <v>212</v>
      </c>
      <c r="O663" s="65">
        <v>33</v>
      </c>
    </row>
    <row r="664" spans="1:16" s="65" customFormat="1" x14ac:dyDescent="0.35">
      <c r="A664" s="65" t="s">
        <v>457</v>
      </c>
      <c r="B664" s="290"/>
      <c r="C664" s="65">
        <v>20</v>
      </c>
      <c r="D664" s="65" t="s">
        <v>38</v>
      </c>
      <c r="E664" s="65">
        <v>0</v>
      </c>
      <c r="F664" s="65">
        <v>0</v>
      </c>
      <c r="G664" s="65">
        <v>0</v>
      </c>
      <c r="H664" s="65">
        <v>0</v>
      </c>
      <c r="K664" s="65" t="s">
        <v>772</v>
      </c>
      <c r="L664" s="65" t="s">
        <v>779</v>
      </c>
      <c r="M664" s="65" t="s">
        <v>1</v>
      </c>
      <c r="N664" s="65" t="s">
        <v>212</v>
      </c>
      <c r="O664" s="65">
        <v>33</v>
      </c>
    </row>
    <row r="665" spans="1:16" s="65" customFormat="1" x14ac:dyDescent="0.35">
      <c r="A665" s="65" t="s">
        <v>457</v>
      </c>
      <c r="B665" s="290"/>
      <c r="C665" s="65">
        <v>21</v>
      </c>
      <c r="D665" s="65" t="s">
        <v>38</v>
      </c>
      <c r="E665" s="65">
        <v>0</v>
      </c>
      <c r="F665" s="65">
        <v>0</v>
      </c>
      <c r="G665" s="65">
        <v>0</v>
      </c>
      <c r="H665" s="65">
        <v>0</v>
      </c>
      <c r="K665" s="65" t="s">
        <v>772</v>
      </c>
      <c r="L665" s="65" t="s">
        <v>779</v>
      </c>
      <c r="M665" s="65" t="s">
        <v>1</v>
      </c>
      <c r="N665" s="65" t="s">
        <v>212</v>
      </c>
      <c r="O665" s="65">
        <v>33</v>
      </c>
    </row>
    <row r="666" spans="1:16" s="65" customFormat="1" x14ac:dyDescent="0.35">
      <c r="A666" s="65" t="s">
        <v>457</v>
      </c>
      <c r="B666" s="290"/>
      <c r="C666" s="65">
        <v>22</v>
      </c>
      <c r="D666" s="65" t="s">
        <v>38</v>
      </c>
      <c r="E666" s="65">
        <v>0</v>
      </c>
      <c r="F666" s="65">
        <v>0</v>
      </c>
      <c r="G666" s="65">
        <v>0</v>
      </c>
      <c r="H666" s="65">
        <v>0</v>
      </c>
      <c r="K666" s="65" t="s">
        <v>772</v>
      </c>
      <c r="L666" s="65" t="s">
        <v>779</v>
      </c>
      <c r="M666" s="65" t="s">
        <v>1</v>
      </c>
      <c r="N666" s="65" t="s">
        <v>212</v>
      </c>
      <c r="O666" s="65">
        <v>33</v>
      </c>
    </row>
    <row r="667" spans="1:16" s="65" customFormat="1" x14ac:dyDescent="0.35">
      <c r="A667" s="65" t="s">
        <v>457</v>
      </c>
      <c r="B667" s="290"/>
      <c r="C667" s="65">
        <v>23</v>
      </c>
      <c r="D667" s="65" t="s">
        <v>38</v>
      </c>
      <c r="E667" s="65">
        <v>0</v>
      </c>
      <c r="F667" s="65">
        <v>0</v>
      </c>
      <c r="G667" s="65">
        <v>0</v>
      </c>
      <c r="H667" s="65">
        <v>0</v>
      </c>
      <c r="K667" s="65" t="s">
        <v>772</v>
      </c>
      <c r="L667" s="65" t="s">
        <v>779</v>
      </c>
      <c r="M667" s="65" t="s">
        <v>1</v>
      </c>
      <c r="N667" s="65" t="s">
        <v>212</v>
      </c>
      <c r="O667" s="65">
        <v>33</v>
      </c>
    </row>
    <row r="668" spans="1:16" s="65" customFormat="1" x14ac:dyDescent="0.35">
      <c r="A668" s="65" t="s">
        <v>457</v>
      </c>
      <c r="B668" s="290"/>
      <c r="C668" s="65">
        <v>24</v>
      </c>
      <c r="D668" s="65" t="s">
        <v>38</v>
      </c>
      <c r="E668" s="65">
        <v>0</v>
      </c>
      <c r="F668" s="65">
        <v>0</v>
      </c>
      <c r="G668" s="65">
        <v>0</v>
      </c>
      <c r="H668" s="65">
        <v>0</v>
      </c>
      <c r="K668" s="65" t="s">
        <v>772</v>
      </c>
      <c r="L668" s="65" t="s">
        <v>779</v>
      </c>
      <c r="M668" s="65" t="s">
        <v>1</v>
      </c>
      <c r="N668" s="65" t="s">
        <v>212</v>
      </c>
      <c r="O668" s="65">
        <v>33</v>
      </c>
    </row>
    <row r="669" spans="1:16" s="65" customFormat="1" x14ac:dyDescent="0.35">
      <c r="A669" s="65" t="s">
        <v>457</v>
      </c>
      <c r="B669" s="290"/>
      <c r="C669" s="65">
        <v>25</v>
      </c>
      <c r="D669" s="65" t="s">
        <v>38</v>
      </c>
      <c r="E669" s="65">
        <v>0</v>
      </c>
      <c r="F669" s="65">
        <v>0</v>
      </c>
      <c r="G669" s="65">
        <v>0</v>
      </c>
      <c r="H669" s="65">
        <v>0</v>
      </c>
      <c r="K669" s="65" t="s">
        <v>772</v>
      </c>
      <c r="L669" s="65" t="s">
        <v>779</v>
      </c>
      <c r="M669" s="65" t="s">
        <v>1</v>
      </c>
      <c r="N669" s="65" t="s">
        <v>212</v>
      </c>
      <c r="O669" s="65">
        <v>33</v>
      </c>
    </row>
    <row r="670" spans="1:16" s="65" customFormat="1" x14ac:dyDescent="0.35">
      <c r="A670" s="65" t="s">
        <v>457</v>
      </c>
      <c r="B670" s="290"/>
      <c r="C670" s="65">
        <v>26</v>
      </c>
      <c r="D670" s="65" t="s">
        <v>38</v>
      </c>
      <c r="E670" s="65">
        <v>0</v>
      </c>
      <c r="F670" s="65">
        <v>0</v>
      </c>
      <c r="G670" s="65">
        <v>0</v>
      </c>
      <c r="H670" s="65">
        <v>0</v>
      </c>
      <c r="K670" s="65" t="s">
        <v>772</v>
      </c>
      <c r="L670" s="65" t="s">
        <v>779</v>
      </c>
      <c r="M670" s="65" t="s">
        <v>1</v>
      </c>
      <c r="N670" s="65" t="s">
        <v>212</v>
      </c>
      <c r="O670" s="65">
        <v>33</v>
      </c>
    </row>
    <row r="671" spans="1:16" s="65" customFormat="1" x14ac:dyDescent="0.35">
      <c r="A671" s="65" t="s">
        <v>457</v>
      </c>
      <c r="B671" s="290"/>
      <c r="C671" s="65">
        <v>27</v>
      </c>
      <c r="D671" s="65" t="s">
        <v>38</v>
      </c>
      <c r="E671" s="65">
        <v>0</v>
      </c>
      <c r="F671" s="65">
        <v>0</v>
      </c>
      <c r="G671" s="65">
        <v>0</v>
      </c>
      <c r="H671" s="65">
        <v>0</v>
      </c>
      <c r="K671" s="65" t="s">
        <v>772</v>
      </c>
      <c r="L671" s="65" t="s">
        <v>779</v>
      </c>
      <c r="M671" s="65" t="s">
        <v>1</v>
      </c>
      <c r="N671" s="65" t="s">
        <v>212</v>
      </c>
      <c r="O671" s="65">
        <v>33</v>
      </c>
    </row>
    <row r="672" spans="1:16" s="78" customFormat="1" x14ac:dyDescent="0.35">
      <c r="A672" s="286" t="s">
        <v>243</v>
      </c>
      <c r="B672" s="287"/>
      <c r="D672" s="78">
        <v>72</v>
      </c>
      <c r="F672" s="78">
        <v>72</v>
      </c>
      <c r="H672" s="78">
        <v>1</v>
      </c>
      <c r="K672" s="78" t="s">
        <v>384</v>
      </c>
      <c r="L672" s="78" t="s">
        <v>546</v>
      </c>
      <c r="M672" s="78" t="s">
        <v>217</v>
      </c>
      <c r="N672" s="78" t="s">
        <v>212</v>
      </c>
      <c r="O672" s="78">
        <v>33</v>
      </c>
    </row>
    <row r="673" spans="1:16" s="78" customFormat="1" x14ac:dyDescent="0.35">
      <c r="A673" s="286" t="s">
        <v>244</v>
      </c>
      <c r="B673" s="287"/>
      <c r="D673" s="78">
        <v>69</v>
      </c>
      <c r="F673" s="78">
        <v>69</v>
      </c>
      <c r="H673" s="78">
        <v>1</v>
      </c>
      <c r="K673" s="78" t="s">
        <v>384</v>
      </c>
      <c r="L673" s="78" t="s">
        <v>547</v>
      </c>
      <c r="M673" s="78" t="s">
        <v>217</v>
      </c>
      <c r="N673" s="78" t="s">
        <v>212</v>
      </c>
      <c r="O673" s="78">
        <v>33</v>
      </c>
    </row>
    <row r="674" spans="1:16" s="78" customFormat="1" x14ac:dyDescent="0.35">
      <c r="A674" s="286" t="s">
        <v>245</v>
      </c>
      <c r="B674" s="287"/>
      <c r="D674" s="78">
        <v>72</v>
      </c>
      <c r="F674" s="78">
        <v>72</v>
      </c>
      <c r="H674" s="78">
        <v>1</v>
      </c>
      <c r="K674" s="78" t="s">
        <v>384</v>
      </c>
      <c r="L674" s="78" t="s">
        <v>546</v>
      </c>
      <c r="M674" s="78" t="s">
        <v>217</v>
      </c>
      <c r="N674" s="78" t="s">
        <v>212</v>
      </c>
      <c r="O674" s="78">
        <v>33</v>
      </c>
    </row>
    <row r="675" spans="1:16" s="78" customFormat="1" x14ac:dyDescent="0.35">
      <c r="A675" s="286" t="s">
        <v>246</v>
      </c>
      <c r="B675" s="287"/>
      <c r="F675" s="78">
        <v>999</v>
      </c>
      <c r="H675" s="78">
        <v>0</v>
      </c>
      <c r="K675" s="78" t="s">
        <v>772</v>
      </c>
      <c r="L675" s="78" t="s">
        <v>515</v>
      </c>
      <c r="M675" s="78" t="s">
        <v>217</v>
      </c>
      <c r="N675" s="78" t="s">
        <v>212</v>
      </c>
      <c r="O675" s="78">
        <v>33</v>
      </c>
    </row>
    <row r="676" spans="1:16" s="78" customFormat="1" x14ac:dyDescent="0.35">
      <c r="A676" s="287" t="s">
        <v>269</v>
      </c>
      <c r="B676" s="287"/>
      <c r="D676" s="78">
        <v>69</v>
      </c>
      <c r="H676" s="78">
        <v>1</v>
      </c>
      <c r="L676" s="78" t="s">
        <v>476</v>
      </c>
      <c r="M676" s="78" t="s">
        <v>4</v>
      </c>
      <c r="N676" s="78" t="s">
        <v>212</v>
      </c>
      <c r="O676" s="78">
        <v>34</v>
      </c>
      <c r="P676" s="78" t="s">
        <v>475</v>
      </c>
    </row>
    <row r="677" spans="1:16" s="9" customFormat="1" x14ac:dyDescent="0.35">
      <c r="A677" s="400" t="s">
        <v>413</v>
      </c>
      <c r="B677" s="401"/>
      <c r="D677" s="9">
        <v>883.33333333333337</v>
      </c>
      <c r="H677" s="9">
        <v>1</v>
      </c>
      <c r="L677" s="9" t="s">
        <v>478</v>
      </c>
      <c r="M677" s="9" t="s">
        <v>4</v>
      </c>
      <c r="N677" s="9" t="s">
        <v>212</v>
      </c>
      <c r="O677" s="9">
        <v>35</v>
      </c>
      <c r="P677" s="9" t="s">
        <v>477</v>
      </c>
    </row>
    <row r="678" spans="1:16" s="65" customFormat="1" x14ac:dyDescent="0.35">
      <c r="A678" s="284" t="s">
        <v>788</v>
      </c>
      <c r="B678" s="284"/>
      <c r="F678" s="65">
        <v>14.333333333333371</v>
      </c>
      <c r="G678" s="65">
        <v>739</v>
      </c>
      <c r="H678" s="65">
        <v>1</v>
      </c>
      <c r="K678" s="65" t="s">
        <v>400</v>
      </c>
      <c r="L678" s="65" t="s">
        <v>789</v>
      </c>
      <c r="M678" s="65" t="s">
        <v>4</v>
      </c>
      <c r="N678" s="65" t="s">
        <v>212</v>
      </c>
      <c r="O678" s="65">
        <v>35</v>
      </c>
    </row>
    <row r="679" spans="1:16" s="65" customFormat="1" x14ac:dyDescent="0.35">
      <c r="A679" s="284" t="s">
        <v>479</v>
      </c>
      <c r="B679" s="284"/>
      <c r="F679" s="65">
        <v>-45</v>
      </c>
      <c r="G679" s="65">
        <v>742</v>
      </c>
      <c r="H679" s="65">
        <v>1</v>
      </c>
      <c r="K679" s="65" t="s">
        <v>401</v>
      </c>
      <c r="L679" s="65" t="s">
        <v>481</v>
      </c>
      <c r="M679" s="65" t="s">
        <v>4</v>
      </c>
      <c r="N679" s="65" t="s">
        <v>212</v>
      </c>
      <c r="O679" s="65">
        <v>36</v>
      </c>
      <c r="P679" s="65" t="s">
        <v>480</v>
      </c>
    </row>
    <row r="680" spans="1:16" s="78" customFormat="1" ht="15" customHeight="1" x14ac:dyDescent="0.35">
      <c r="A680" s="78" t="s">
        <v>294</v>
      </c>
      <c r="B680" s="292" t="s">
        <v>748</v>
      </c>
      <c r="C680" s="78">
        <v>1</v>
      </c>
      <c r="D680" s="78">
        <v>3</v>
      </c>
      <c r="E680" s="78">
        <v>3</v>
      </c>
      <c r="F680" s="78">
        <v>14</v>
      </c>
      <c r="G680" s="78">
        <v>15</v>
      </c>
      <c r="H680" s="78">
        <v>0</v>
      </c>
      <c r="I680" s="78">
        <v>27</v>
      </c>
      <c r="K680" s="78" t="s">
        <v>395</v>
      </c>
      <c r="L680" s="78" t="s">
        <v>510</v>
      </c>
      <c r="M680" s="78" t="s">
        <v>4</v>
      </c>
      <c r="N680" s="78" t="s">
        <v>212</v>
      </c>
      <c r="O680" s="78">
        <v>36</v>
      </c>
    </row>
    <row r="681" spans="1:16" s="78" customFormat="1" x14ac:dyDescent="0.35">
      <c r="A681" s="78" t="s">
        <v>294</v>
      </c>
      <c r="B681" s="292" t="s">
        <v>748</v>
      </c>
      <c r="C681" s="78">
        <v>2</v>
      </c>
      <c r="D681" s="78">
        <v>4</v>
      </c>
      <c r="E681" s="78">
        <v>3</v>
      </c>
      <c r="F681" s="78">
        <v>12</v>
      </c>
      <c r="G681" s="78">
        <v>15</v>
      </c>
      <c r="H681" s="78">
        <v>0</v>
      </c>
      <c r="I681" s="78">
        <v>27</v>
      </c>
      <c r="K681" s="78" t="s">
        <v>395</v>
      </c>
      <c r="L681" s="78" t="s">
        <v>502</v>
      </c>
      <c r="M681" s="78" t="s">
        <v>4</v>
      </c>
      <c r="N681" s="78" t="s">
        <v>212</v>
      </c>
      <c r="O681" s="78">
        <v>36</v>
      </c>
    </row>
    <row r="682" spans="1:16" s="78" customFormat="1" x14ac:dyDescent="0.35">
      <c r="A682" s="78" t="s">
        <v>294</v>
      </c>
      <c r="B682" s="292" t="s">
        <v>748</v>
      </c>
      <c r="C682" s="78">
        <v>3</v>
      </c>
      <c r="D682" s="78">
        <v>4</v>
      </c>
      <c r="E682" s="78">
        <v>3</v>
      </c>
      <c r="F682" s="78">
        <v>16</v>
      </c>
      <c r="G682" s="78">
        <v>16</v>
      </c>
      <c r="H682" s="78">
        <v>0</v>
      </c>
      <c r="I682" s="78">
        <v>27</v>
      </c>
      <c r="K682" s="78" t="s">
        <v>395</v>
      </c>
      <c r="L682" s="78" t="s">
        <v>790</v>
      </c>
      <c r="M682" s="78" t="s">
        <v>4</v>
      </c>
      <c r="N682" s="78" t="s">
        <v>212</v>
      </c>
      <c r="O682" s="78">
        <v>36</v>
      </c>
    </row>
    <row r="683" spans="1:16" s="78" customFormat="1" x14ac:dyDescent="0.35">
      <c r="A683" s="78" t="s">
        <v>294</v>
      </c>
      <c r="B683" s="292" t="s">
        <v>748</v>
      </c>
      <c r="C683" s="78">
        <v>4</v>
      </c>
      <c r="D683" s="78">
        <v>3</v>
      </c>
      <c r="E683" s="78">
        <v>3</v>
      </c>
      <c r="F683" s="78">
        <v>10</v>
      </c>
      <c r="G683" s="78">
        <v>13</v>
      </c>
      <c r="H683" s="78">
        <v>0</v>
      </c>
      <c r="I683" s="78">
        <v>27</v>
      </c>
      <c r="K683" s="78" t="s">
        <v>395</v>
      </c>
      <c r="L683" s="78" t="s">
        <v>791</v>
      </c>
      <c r="M683" s="78" t="s">
        <v>4</v>
      </c>
      <c r="N683" s="78" t="s">
        <v>212</v>
      </c>
      <c r="O683" s="78">
        <v>36</v>
      </c>
    </row>
    <row r="684" spans="1:16" s="78" customFormat="1" x14ac:dyDescent="0.35">
      <c r="A684" s="78" t="s">
        <v>294</v>
      </c>
      <c r="B684" s="292" t="s">
        <v>748</v>
      </c>
      <c r="C684" s="78">
        <v>5</v>
      </c>
      <c r="D684" s="78">
        <v>3</v>
      </c>
      <c r="E684" s="78">
        <v>3</v>
      </c>
      <c r="F684" s="78">
        <v>10</v>
      </c>
      <c r="G684" s="78">
        <v>11</v>
      </c>
      <c r="H684" s="78">
        <v>0</v>
      </c>
      <c r="I684" s="78">
        <v>27</v>
      </c>
      <c r="K684" s="78" t="s">
        <v>395</v>
      </c>
      <c r="L684" s="78" t="s">
        <v>791</v>
      </c>
      <c r="M684" s="78" t="s">
        <v>4</v>
      </c>
      <c r="N684" s="78" t="s">
        <v>212</v>
      </c>
      <c r="O684" s="78">
        <v>36</v>
      </c>
    </row>
    <row r="685" spans="1:16" s="78" customFormat="1" x14ac:dyDescent="0.35">
      <c r="A685" s="78" t="s">
        <v>294</v>
      </c>
      <c r="B685" s="292" t="s">
        <v>748</v>
      </c>
      <c r="C685" s="78">
        <v>6</v>
      </c>
      <c r="D685" s="78">
        <v>4</v>
      </c>
      <c r="E685" s="78">
        <v>3</v>
      </c>
      <c r="F685" s="78">
        <v>15</v>
      </c>
      <c r="G685" s="78">
        <v>19</v>
      </c>
      <c r="H685" s="78">
        <v>0</v>
      </c>
      <c r="I685" s="78">
        <v>27</v>
      </c>
      <c r="K685" s="78" t="s">
        <v>395</v>
      </c>
      <c r="L685" s="78" t="s">
        <v>504</v>
      </c>
      <c r="M685" s="78" t="s">
        <v>4</v>
      </c>
      <c r="N685" s="78" t="s">
        <v>212</v>
      </c>
      <c r="O685" s="78">
        <v>36</v>
      </c>
    </row>
    <row r="686" spans="1:16" s="78" customFormat="1" x14ac:dyDescent="0.35">
      <c r="A686" s="78" t="s">
        <v>294</v>
      </c>
      <c r="B686" s="292" t="s">
        <v>748</v>
      </c>
      <c r="C686" s="78">
        <v>7</v>
      </c>
      <c r="D686" s="78">
        <v>3</v>
      </c>
      <c r="E686" s="78">
        <v>3</v>
      </c>
      <c r="F686" s="78">
        <v>11</v>
      </c>
      <c r="G686" s="78">
        <v>9</v>
      </c>
      <c r="H686" s="78">
        <v>0</v>
      </c>
      <c r="I686" s="78">
        <v>27</v>
      </c>
      <c r="K686" s="78" t="s">
        <v>395</v>
      </c>
      <c r="L686" s="78" t="s">
        <v>792</v>
      </c>
      <c r="M686" s="78" t="s">
        <v>4</v>
      </c>
      <c r="N686" s="78" t="s">
        <v>212</v>
      </c>
      <c r="O686" s="78">
        <v>36</v>
      </c>
    </row>
    <row r="687" spans="1:16" s="78" customFormat="1" x14ac:dyDescent="0.35">
      <c r="A687" s="78" t="s">
        <v>294</v>
      </c>
      <c r="B687" s="292" t="s">
        <v>748</v>
      </c>
      <c r="C687" s="78">
        <v>8</v>
      </c>
      <c r="D687" s="78">
        <v>3</v>
      </c>
      <c r="E687" s="78">
        <v>3</v>
      </c>
      <c r="F687" s="78">
        <v>8</v>
      </c>
      <c r="G687" s="78">
        <v>8</v>
      </c>
      <c r="H687" s="78">
        <v>0</v>
      </c>
      <c r="I687" s="78">
        <v>27</v>
      </c>
      <c r="K687" s="78" t="s">
        <v>395</v>
      </c>
      <c r="L687" s="78" t="s">
        <v>793</v>
      </c>
      <c r="M687" s="78" t="s">
        <v>4</v>
      </c>
      <c r="N687" s="78" t="s">
        <v>212</v>
      </c>
      <c r="O687" s="78">
        <v>36</v>
      </c>
    </row>
    <row r="688" spans="1:16" s="78" customFormat="1" x14ac:dyDescent="0.35">
      <c r="A688" s="78" t="s">
        <v>294</v>
      </c>
      <c r="B688" s="292" t="s">
        <v>748</v>
      </c>
      <c r="C688" s="78">
        <v>9</v>
      </c>
      <c r="D688" s="78">
        <v>4</v>
      </c>
      <c r="E688" s="78">
        <v>3</v>
      </c>
      <c r="F688" s="78">
        <v>15</v>
      </c>
      <c r="G688" s="78">
        <v>19</v>
      </c>
      <c r="H688" s="78">
        <v>0</v>
      </c>
      <c r="I688" s="78">
        <v>27</v>
      </c>
      <c r="K688" s="78" t="s">
        <v>395</v>
      </c>
      <c r="L688" s="78" t="s">
        <v>504</v>
      </c>
      <c r="M688" s="78" t="s">
        <v>4</v>
      </c>
      <c r="N688" s="78" t="s">
        <v>212</v>
      </c>
      <c r="O688" s="78">
        <v>36</v>
      </c>
    </row>
    <row r="689" spans="1:15" s="78" customFormat="1" x14ac:dyDescent="0.35">
      <c r="A689" s="78" t="s">
        <v>294</v>
      </c>
      <c r="B689" s="292" t="s">
        <v>748</v>
      </c>
      <c r="C689" s="78">
        <v>10</v>
      </c>
      <c r="D689" s="78">
        <v>4</v>
      </c>
      <c r="E689" s="78">
        <v>3</v>
      </c>
      <c r="F689" s="78">
        <v>15</v>
      </c>
      <c r="G689" s="78">
        <v>18</v>
      </c>
      <c r="H689" s="78">
        <v>0</v>
      </c>
      <c r="I689" s="78">
        <v>27</v>
      </c>
      <c r="K689" s="78" t="s">
        <v>395</v>
      </c>
      <c r="L689" s="78" t="s">
        <v>504</v>
      </c>
      <c r="M689" s="78" t="s">
        <v>4</v>
      </c>
      <c r="N689" s="78" t="s">
        <v>212</v>
      </c>
      <c r="O689" s="78">
        <v>36</v>
      </c>
    </row>
    <row r="690" spans="1:15" s="78" customFormat="1" x14ac:dyDescent="0.35">
      <c r="A690" s="78" t="s">
        <v>294</v>
      </c>
      <c r="B690" s="292" t="s">
        <v>748</v>
      </c>
      <c r="C690" s="78">
        <v>11</v>
      </c>
      <c r="D690" s="78">
        <v>3</v>
      </c>
      <c r="E690" s="78">
        <v>3</v>
      </c>
      <c r="F690" s="78">
        <v>9</v>
      </c>
      <c r="G690" s="78">
        <v>12</v>
      </c>
      <c r="H690" s="78">
        <v>0</v>
      </c>
      <c r="I690" s="78">
        <v>27</v>
      </c>
      <c r="K690" s="78" t="s">
        <v>395</v>
      </c>
      <c r="L690" s="78" t="s">
        <v>506</v>
      </c>
      <c r="M690" s="78" t="s">
        <v>4</v>
      </c>
      <c r="N690" s="78" t="s">
        <v>212</v>
      </c>
      <c r="O690" s="78">
        <v>36</v>
      </c>
    </row>
    <row r="691" spans="1:15" s="78" customFormat="1" x14ac:dyDescent="0.35">
      <c r="A691" s="78" t="s">
        <v>294</v>
      </c>
      <c r="B691" s="292" t="s">
        <v>748</v>
      </c>
      <c r="C691" s="78">
        <v>12</v>
      </c>
      <c r="D691" s="78">
        <v>3</v>
      </c>
      <c r="E691" s="78">
        <v>3</v>
      </c>
      <c r="F691" s="78">
        <v>13</v>
      </c>
      <c r="G691" s="78">
        <v>13</v>
      </c>
      <c r="H691" s="78">
        <v>0</v>
      </c>
      <c r="I691" s="78">
        <v>27</v>
      </c>
      <c r="K691" s="78" t="s">
        <v>395</v>
      </c>
      <c r="L691" s="78" t="s">
        <v>508</v>
      </c>
      <c r="M691" s="78" t="s">
        <v>4</v>
      </c>
      <c r="N691" s="78" t="s">
        <v>212</v>
      </c>
      <c r="O691" s="78">
        <v>36</v>
      </c>
    </row>
    <row r="692" spans="1:15" s="78" customFormat="1" x14ac:dyDescent="0.35">
      <c r="A692" s="78" t="s">
        <v>294</v>
      </c>
      <c r="B692" s="292" t="s">
        <v>748</v>
      </c>
      <c r="C692" s="78">
        <v>13</v>
      </c>
      <c r="D692" s="78">
        <v>4</v>
      </c>
      <c r="E692" s="78">
        <v>3</v>
      </c>
      <c r="F692" s="78">
        <v>13</v>
      </c>
      <c r="G692" s="78">
        <v>18</v>
      </c>
      <c r="H692" s="78">
        <v>0</v>
      </c>
      <c r="I692" s="78">
        <v>27</v>
      </c>
      <c r="K692" s="78" t="s">
        <v>395</v>
      </c>
      <c r="L692" s="78" t="s">
        <v>508</v>
      </c>
      <c r="M692" s="78" t="s">
        <v>4</v>
      </c>
      <c r="N692" s="78" t="s">
        <v>212</v>
      </c>
      <c r="O692" s="78">
        <v>36</v>
      </c>
    </row>
    <row r="693" spans="1:15" s="78" customFormat="1" x14ac:dyDescent="0.35">
      <c r="A693" s="78" t="s">
        <v>294</v>
      </c>
      <c r="B693" s="292" t="s">
        <v>748</v>
      </c>
      <c r="C693" s="78">
        <v>14</v>
      </c>
      <c r="D693" s="78">
        <v>4</v>
      </c>
      <c r="E693" s="78">
        <v>3</v>
      </c>
      <c r="F693" s="78">
        <v>14</v>
      </c>
      <c r="G693" s="78">
        <v>15</v>
      </c>
      <c r="H693" s="78">
        <v>0</v>
      </c>
      <c r="I693" s="78">
        <v>27</v>
      </c>
      <c r="K693" s="78" t="s">
        <v>395</v>
      </c>
      <c r="L693" s="78" t="s">
        <v>510</v>
      </c>
      <c r="M693" s="78" t="s">
        <v>4</v>
      </c>
      <c r="N693" s="78" t="s">
        <v>212</v>
      </c>
      <c r="O693" s="78">
        <v>36</v>
      </c>
    </row>
    <row r="694" spans="1:15" s="78" customFormat="1" x14ac:dyDescent="0.35">
      <c r="A694" s="78" t="s">
        <v>294</v>
      </c>
      <c r="B694" s="292" t="s">
        <v>748</v>
      </c>
      <c r="C694" s="78">
        <v>15</v>
      </c>
      <c r="D694" s="78">
        <v>3</v>
      </c>
      <c r="E694" s="78">
        <v>3</v>
      </c>
      <c r="F694" s="78">
        <v>11</v>
      </c>
      <c r="G694" s="78">
        <v>12</v>
      </c>
      <c r="H694" s="78">
        <v>0</v>
      </c>
      <c r="I694" s="78">
        <v>27</v>
      </c>
      <c r="K694" s="78" t="s">
        <v>395</v>
      </c>
      <c r="L694" s="78" t="s">
        <v>792</v>
      </c>
      <c r="M694" s="78" t="s">
        <v>4</v>
      </c>
      <c r="N694" s="78" t="s">
        <v>212</v>
      </c>
      <c r="O694" s="78">
        <v>36</v>
      </c>
    </row>
    <row r="695" spans="1:15" s="78" customFormat="1" x14ac:dyDescent="0.35">
      <c r="A695" s="78" t="s">
        <v>294</v>
      </c>
      <c r="B695" s="292" t="s">
        <v>748</v>
      </c>
      <c r="C695" s="78">
        <v>16</v>
      </c>
      <c r="D695" s="78">
        <v>3</v>
      </c>
      <c r="E695" s="78">
        <v>3</v>
      </c>
      <c r="F695" s="78">
        <v>7</v>
      </c>
      <c r="G695" s="78">
        <v>9</v>
      </c>
      <c r="H695" s="78">
        <v>0</v>
      </c>
      <c r="I695" s="78">
        <v>27</v>
      </c>
      <c r="K695" s="78" t="s">
        <v>395</v>
      </c>
      <c r="L695" s="78" t="s">
        <v>794</v>
      </c>
      <c r="M695" s="78" t="s">
        <v>4</v>
      </c>
      <c r="N695" s="78" t="s">
        <v>212</v>
      </c>
      <c r="O695" s="78">
        <v>36</v>
      </c>
    </row>
    <row r="696" spans="1:15" s="78" customFormat="1" x14ac:dyDescent="0.35">
      <c r="A696" s="78" t="s">
        <v>294</v>
      </c>
      <c r="B696" s="292" t="s">
        <v>748</v>
      </c>
      <c r="C696" s="78">
        <v>17</v>
      </c>
      <c r="D696" s="78">
        <v>3</v>
      </c>
      <c r="E696" s="78">
        <v>3</v>
      </c>
      <c r="F696" s="78">
        <v>10</v>
      </c>
      <c r="G696" s="78">
        <v>8</v>
      </c>
      <c r="H696" s="78">
        <v>0</v>
      </c>
      <c r="I696" s="78">
        <v>27</v>
      </c>
      <c r="K696" s="78" t="s">
        <v>395</v>
      </c>
      <c r="L696" s="78" t="s">
        <v>791</v>
      </c>
      <c r="M696" s="78" t="s">
        <v>4</v>
      </c>
      <c r="N696" s="78" t="s">
        <v>212</v>
      </c>
      <c r="O696" s="78">
        <v>36</v>
      </c>
    </row>
    <row r="697" spans="1:15" s="78" customFormat="1" x14ac:dyDescent="0.35">
      <c r="A697" s="78" t="s">
        <v>294</v>
      </c>
      <c r="B697" s="292" t="s">
        <v>748</v>
      </c>
      <c r="C697" s="78">
        <v>18</v>
      </c>
      <c r="D697" s="78">
        <v>3</v>
      </c>
      <c r="E697" s="78">
        <v>3</v>
      </c>
      <c r="F697" s="78">
        <v>10</v>
      </c>
      <c r="G697" s="78">
        <v>10</v>
      </c>
      <c r="H697" s="78">
        <v>0</v>
      </c>
      <c r="I697" s="78">
        <v>27</v>
      </c>
      <c r="K697" s="78" t="s">
        <v>395</v>
      </c>
      <c r="L697" s="78" t="s">
        <v>791</v>
      </c>
      <c r="M697" s="78" t="s">
        <v>4</v>
      </c>
      <c r="N697" s="78" t="s">
        <v>212</v>
      </c>
      <c r="O697" s="78">
        <v>36</v>
      </c>
    </row>
    <row r="698" spans="1:15" s="78" customFormat="1" x14ac:dyDescent="0.35">
      <c r="A698" s="78" t="s">
        <v>294</v>
      </c>
      <c r="B698" s="292" t="s">
        <v>748</v>
      </c>
      <c r="C698" s="78">
        <v>19</v>
      </c>
      <c r="D698" s="78" t="s">
        <v>38</v>
      </c>
      <c r="E698" s="78">
        <v>0</v>
      </c>
      <c r="F698" s="78">
        <v>0</v>
      </c>
      <c r="G698" s="78">
        <v>0</v>
      </c>
      <c r="H698" s="78">
        <v>0</v>
      </c>
      <c r="I698" s="78">
        <v>27</v>
      </c>
      <c r="K698" s="78" t="s">
        <v>395</v>
      </c>
      <c r="L698" s="78" t="s">
        <v>795</v>
      </c>
      <c r="M698" s="78" t="s">
        <v>4</v>
      </c>
      <c r="N698" s="78" t="s">
        <v>212</v>
      </c>
      <c r="O698" s="78">
        <v>36</v>
      </c>
    </row>
    <row r="699" spans="1:15" s="78" customFormat="1" x14ac:dyDescent="0.35">
      <c r="A699" s="78" t="s">
        <v>294</v>
      </c>
      <c r="B699" s="292" t="s">
        <v>748</v>
      </c>
      <c r="C699" s="78">
        <v>20</v>
      </c>
      <c r="D699" s="78" t="s">
        <v>38</v>
      </c>
      <c r="E699" s="78">
        <v>0</v>
      </c>
      <c r="F699" s="78">
        <v>0</v>
      </c>
      <c r="G699" s="78">
        <v>0</v>
      </c>
      <c r="H699" s="78">
        <v>0</v>
      </c>
      <c r="I699" s="78">
        <v>27</v>
      </c>
      <c r="K699" s="78" t="s">
        <v>395</v>
      </c>
      <c r="L699" s="78" t="s">
        <v>795</v>
      </c>
      <c r="M699" s="78" t="s">
        <v>4</v>
      </c>
      <c r="N699" s="78" t="s">
        <v>212</v>
      </c>
      <c r="O699" s="78">
        <v>36</v>
      </c>
    </row>
    <row r="700" spans="1:15" s="78" customFormat="1" x14ac:dyDescent="0.35">
      <c r="A700" s="78" t="s">
        <v>294</v>
      </c>
      <c r="B700" s="292" t="s">
        <v>748</v>
      </c>
      <c r="C700" s="78">
        <v>21</v>
      </c>
      <c r="D700" s="78" t="s">
        <v>38</v>
      </c>
      <c r="E700" s="78">
        <v>0</v>
      </c>
      <c r="F700" s="78">
        <v>0</v>
      </c>
      <c r="G700" s="78">
        <v>0</v>
      </c>
      <c r="H700" s="78">
        <v>0</v>
      </c>
      <c r="I700" s="78">
        <v>27</v>
      </c>
      <c r="K700" s="78" t="s">
        <v>395</v>
      </c>
      <c r="L700" s="78" t="s">
        <v>795</v>
      </c>
      <c r="M700" s="78" t="s">
        <v>4</v>
      </c>
      <c r="N700" s="78" t="s">
        <v>212</v>
      </c>
      <c r="O700" s="78">
        <v>36</v>
      </c>
    </row>
    <row r="701" spans="1:15" s="78" customFormat="1" x14ac:dyDescent="0.35">
      <c r="A701" s="78" t="s">
        <v>294</v>
      </c>
      <c r="B701" s="292" t="s">
        <v>748</v>
      </c>
      <c r="C701" s="78">
        <v>22</v>
      </c>
      <c r="D701" s="78" t="s">
        <v>38</v>
      </c>
      <c r="E701" s="78">
        <v>0</v>
      </c>
      <c r="F701" s="78">
        <v>0</v>
      </c>
      <c r="G701" s="78">
        <v>0</v>
      </c>
      <c r="H701" s="78">
        <v>0</v>
      </c>
      <c r="I701" s="78">
        <v>27</v>
      </c>
      <c r="K701" s="78" t="s">
        <v>395</v>
      </c>
      <c r="L701" s="78" t="s">
        <v>795</v>
      </c>
      <c r="M701" s="78" t="s">
        <v>4</v>
      </c>
      <c r="N701" s="78" t="s">
        <v>212</v>
      </c>
      <c r="O701" s="78">
        <v>36</v>
      </c>
    </row>
    <row r="702" spans="1:15" s="78" customFormat="1" x14ac:dyDescent="0.35">
      <c r="A702" s="78" t="s">
        <v>294</v>
      </c>
      <c r="B702" s="292" t="s">
        <v>748</v>
      </c>
      <c r="C702" s="78">
        <v>23</v>
      </c>
      <c r="D702" s="78" t="s">
        <v>38</v>
      </c>
      <c r="E702" s="78">
        <v>0</v>
      </c>
      <c r="F702" s="78">
        <v>0</v>
      </c>
      <c r="G702" s="78">
        <v>0</v>
      </c>
      <c r="H702" s="78">
        <v>0</v>
      </c>
      <c r="I702" s="78">
        <v>27</v>
      </c>
      <c r="K702" s="78" t="s">
        <v>395</v>
      </c>
      <c r="L702" s="78" t="s">
        <v>795</v>
      </c>
      <c r="M702" s="78" t="s">
        <v>4</v>
      </c>
      <c r="N702" s="78" t="s">
        <v>212</v>
      </c>
      <c r="O702" s="78">
        <v>36</v>
      </c>
    </row>
    <row r="703" spans="1:15" s="78" customFormat="1" x14ac:dyDescent="0.35">
      <c r="A703" s="78" t="s">
        <v>294</v>
      </c>
      <c r="B703" s="292" t="s">
        <v>748</v>
      </c>
      <c r="C703" s="78">
        <v>24</v>
      </c>
      <c r="D703" s="78" t="s">
        <v>38</v>
      </c>
      <c r="E703" s="78">
        <v>0</v>
      </c>
      <c r="F703" s="78">
        <v>0</v>
      </c>
      <c r="G703" s="78">
        <v>0</v>
      </c>
      <c r="H703" s="78">
        <v>0</v>
      </c>
      <c r="I703" s="78">
        <v>27</v>
      </c>
      <c r="K703" s="78" t="s">
        <v>395</v>
      </c>
      <c r="L703" s="78" t="s">
        <v>795</v>
      </c>
      <c r="M703" s="78" t="s">
        <v>4</v>
      </c>
      <c r="N703" s="78" t="s">
        <v>212</v>
      </c>
      <c r="O703" s="78">
        <v>36</v>
      </c>
    </row>
    <row r="704" spans="1:15" s="78" customFormat="1" x14ac:dyDescent="0.35">
      <c r="A704" s="78" t="s">
        <v>294</v>
      </c>
      <c r="B704" s="292" t="s">
        <v>748</v>
      </c>
      <c r="C704" s="78">
        <v>25</v>
      </c>
      <c r="D704" s="78" t="s">
        <v>38</v>
      </c>
      <c r="E704" s="78">
        <v>0</v>
      </c>
      <c r="F704" s="78">
        <v>0</v>
      </c>
      <c r="G704" s="78">
        <v>0</v>
      </c>
      <c r="H704" s="78">
        <v>0</v>
      </c>
      <c r="I704" s="78">
        <v>27</v>
      </c>
      <c r="K704" s="78" t="s">
        <v>395</v>
      </c>
      <c r="L704" s="78" t="s">
        <v>795</v>
      </c>
      <c r="M704" s="78" t="s">
        <v>4</v>
      </c>
      <c r="N704" s="78" t="s">
        <v>212</v>
      </c>
      <c r="O704" s="78">
        <v>36</v>
      </c>
    </row>
    <row r="705" spans="1:15" s="78" customFormat="1" x14ac:dyDescent="0.35">
      <c r="A705" s="78" t="s">
        <v>294</v>
      </c>
      <c r="B705" s="292" t="s">
        <v>748</v>
      </c>
      <c r="C705" s="78">
        <v>26</v>
      </c>
      <c r="D705" s="78" t="s">
        <v>38</v>
      </c>
      <c r="E705" s="78">
        <v>0</v>
      </c>
      <c r="F705" s="78">
        <v>0</v>
      </c>
      <c r="G705" s="78">
        <v>0</v>
      </c>
      <c r="H705" s="78">
        <v>0</v>
      </c>
      <c r="I705" s="78">
        <v>27</v>
      </c>
      <c r="K705" s="78" t="s">
        <v>395</v>
      </c>
      <c r="L705" s="78" t="s">
        <v>795</v>
      </c>
      <c r="M705" s="78" t="s">
        <v>4</v>
      </c>
      <c r="N705" s="78" t="s">
        <v>212</v>
      </c>
      <c r="O705" s="78">
        <v>36</v>
      </c>
    </row>
    <row r="706" spans="1:15" s="78" customFormat="1" x14ac:dyDescent="0.35">
      <c r="A706" s="78" t="s">
        <v>294</v>
      </c>
      <c r="B706" s="292" t="s">
        <v>748</v>
      </c>
      <c r="C706" s="78">
        <v>27</v>
      </c>
      <c r="D706" s="78" t="s">
        <v>38</v>
      </c>
      <c r="E706" s="78">
        <v>0</v>
      </c>
      <c r="F706" s="78">
        <v>0</v>
      </c>
      <c r="G706" s="78">
        <v>0</v>
      </c>
      <c r="H706" s="78">
        <v>0</v>
      </c>
      <c r="I706" s="78">
        <v>27</v>
      </c>
      <c r="K706" s="78" t="s">
        <v>395</v>
      </c>
      <c r="L706" s="78" t="s">
        <v>795</v>
      </c>
      <c r="M706" s="78" t="s">
        <v>4</v>
      </c>
      <c r="N706" s="78" t="s">
        <v>212</v>
      </c>
      <c r="O706" s="78">
        <v>36</v>
      </c>
    </row>
    <row r="707" spans="1:15" s="78" customFormat="1" ht="15" customHeight="1" x14ac:dyDescent="0.35">
      <c r="A707" s="78" t="s">
        <v>294</v>
      </c>
      <c r="B707" s="292" t="s">
        <v>751</v>
      </c>
      <c r="C707" s="78">
        <v>1</v>
      </c>
      <c r="D707" s="78">
        <v>3</v>
      </c>
      <c r="E707" s="78">
        <v>3</v>
      </c>
      <c r="F707" s="78">
        <v>14</v>
      </c>
      <c r="G707" s="78">
        <v>14</v>
      </c>
      <c r="H707" s="78">
        <v>0</v>
      </c>
      <c r="I707" s="78">
        <v>36</v>
      </c>
      <c r="K707" s="78" t="s">
        <v>398</v>
      </c>
      <c r="L707" s="78" t="s">
        <v>510</v>
      </c>
      <c r="M707" s="78" t="s">
        <v>4</v>
      </c>
      <c r="N707" s="78" t="s">
        <v>212</v>
      </c>
      <c r="O707" s="78">
        <v>36</v>
      </c>
    </row>
    <row r="708" spans="1:15" s="78" customFormat="1" x14ac:dyDescent="0.35">
      <c r="A708" s="78" t="s">
        <v>294</v>
      </c>
      <c r="B708" s="292" t="s">
        <v>751</v>
      </c>
      <c r="C708" s="78">
        <v>2</v>
      </c>
      <c r="D708" s="78">
        <v>4</v>
      </c>
      <c r="E708" s="78">
        <v>3</v>
      </c>
      <c r="F708" s="78">
        <v>12</v>
      </c>
      <c r="G708" s="78">
        <v>14</v>
      </c>
      <c r="H708" s="78">
        <v>0</v>
      </c>
      <c r="I708" s="78">
        <v>36</v>
      </c>
      <c r="K708" s="78" t="s">
        <v>398</v>
      </c>
      <c r="L708" s="78" t="s">
        <v>502</v>
      </c>
      <c r="M708" s="78" t="s">
        <v>4</v>
      </c>
      <c r="N708" s="78" t="s">
        <v>212</v>
      </c>
      <c r="O708" s="78">
        <v>36</v>
      </c>
    </row>
    <row r="709" spans="1:15" s="78" customFormat="1" x14ac:dyDescent="0.35">
      <c r="A709" s="78" t="s">
        <v>294</v>
      </c>
      <c r="B709" s="292" t="s">
        <v>751</v>
      </c>
      <c r="C709" s="78">
        <v>3</v>
      </c>
      <c r="D709" s="78">
        <v>4</v>
      </c>
      <c r="E709" s="78">
        <v>3</v>
      </c>
      <c r="F709" s="78">
        <v>16</v>
      </c>
      <c r="G709" s="78">
        <v>18</v>
      </c>
      <c r="H709" s="78">
        <v>0</v>
      </c>
      <c r="I709" s="78">
        <v>36</v>
      </c>
      <c r="K709" s="78" t="s">
        <v>398</v>
      </c>
      <c r="L709" s="78" t="s">
        <v>790</v>
      </c>
      <c r="M709" s="78" t="s">
        <v>4</v>
      </c>
      <c r="N709" s="78" t="s">
        <v>212</v>
      </c>
      <c r="O709" s="78">
        <v>36</v>
      </c>
    </row>
    <row r="710" spans="1:15" s="78" customFormat="1" x14ac:dyDescent="0.35">
      <c r="A710" s="78" t="s">
        <v>294</v>
      </c>
      <c r="B710" s="292" t="s">
        <v>751</v>
      </c>
      <c r="C710" s="78">
        <v>4</v>
      </c>
      <c r="D710" s="78">
        <v>3</v>
      </c>
      <c r="E710" s="78">
        <v>3</v>
      </c>
      <c r="F710" s="78">
        <v>10</v>
      </c>
      <c r="G710" s="78">
        <v>14</v>
      </c>
      <c r="H710" s="78">
        <v>0</v>
      </c>
      <c r="I710" s="78">
        <v>36</v>
      </c>
      <c r="K710" s="78" t="s">
        <v>398</v>
      </c>
      <c r="L710" s="78" t="s">
        <v>791</v>
      </c>
      <c r="M710" s="78" t="s">
        <v>4</v>
      </c>
      <c r="N710" s="78" t="s">
        <v>212</v>
      </c>
      <c r="O710" s="78">
        <v>36</v>
      </c>
    </row>
    <row r="711" spans="1:15" s="78" customFormat="1" x14ac:dyDescent="0.35">
      <c r="A711" s="78" t="s">
        <v>294</v>
      </c>
      <c r="B711" s="292" t="s">
        <v>751</v>
      </c>
      <c r="C711" s="78">
        <v>5</v>
      </c>
      <c r="D711" s="78">
        <v>3</v>
      </c>
      <c r="E711" s="78">
        <v>3</v>
      </c>
      <c r="F711" s="78">
        <v>10</v>
      </c>
      <c r="G711" s="78">
        <v>10</v>
      </c>
      <c r="H711" s="78">
        <v>0</v>
      </c>
      <c r="I711" s="78">
        <v>36</v>
      </c>
      <c r="K711" s="78" t="s">
        <v>398</v>
      </c>
      <c r="L711" s="78" t="s">
        <v>791</v>
      </c>
      <c r="M711" s="78" t="s">
        <v>4</v>
      </c>
      <c r="N711" s="78" t="s">
        <v>212</v>
      </c>
      <c r="O711" s="78">
        <v>36</v>
      </c>
    </row>
    <row r="712" spans="1:15" s="78" customFormat="1" x14ac:dyDescent="0.35">
      <c r="A712" s="78" t="s">
        <v>294</v>
      </c>
      <c r="B712" s="292" t="s">
        <v>751</v>
      </c>
      <c r="C712" s="78">
        <v>6</v>
      </c>
      <c r="D712" s="78">
        <v>4</v>
      </c>
      <c r="E712" s="78">
        <v>3</v>
      </c>
      <c r="F712" s="78">
        <v>15</v>
      </c>
      <c r="G712" s="78">
        <v>16</v>
      </c>
      <c r="H712" s="78">
        <v>0</v>
      </c>
      <c r="I712" s="78">
        <v>36</v>
      </c>
      <c r="K712" s="78" t="s">
        <v>398</v>
      </c>
      <c r="L712" s="78" t="s">
        <v>504</v>
      </c>
      <c r="M712" s="78" t="s">
        <v>4</v>
      </c>
      <c r="N712" s="78" t="s">
        <v>212</v>
      </c>
      <c r="O712" s="78">
        <v>36</v>
      </c>
    </row>
    <row r="713" spans="1:15" s="78" customFormat="1" x14ac:dyDescent="0.35">
      <c r="A713" s="78" t="s">
        <v>294</v>
      </c>
      <c r="B713" s="292" t="s">
        <v>751</v>
      </c>
      <c r="C713" s="78">
        <v>7</v>
      </c>
      <c r="D713" s="78">
        <v>3</v>
      </c>
      <c r="E713" s="78">
        <v>3</v>
      </c>
      <c r="F713" s="78">
        <v>11</v>
      </c>
      <c r="G713" s="78">
        <v>10</v>
      </c>
      <c r="H713" s="78">
        <v>0</v>
      </c>
      <c r="I713" s="78">
        <v>36</v>
      </c>
      <c r="K713" s="78" t="s">
        <v>398</v>
      </c>
      <c r="L713" s="78" t="s">
        <v>792</v>
      </c>
      <c r="M713" s="78" t="s">
        <v>4</v>
      </c>
      <c r="N713" s="78" t="s">
        <v>212</v>
      </c>
      <c r="O713" s="78">
        <v>36</v>
      </c>
    </row>
    <row r="714" spans="1:15" s="78" customFormat="1" x14ac:dyDescent="0.35">
      <c r="A714" s="78" t="s">
        <v>294</v>
      </c>
      <c r="B714" s="292" t="s">
        <v>751</v>
      </c>
      <c r="C714" s="78">
        <v>8</v>
      </c>
      <c r="D714" s="78">
        <v>3</v>
      </c>
      <c r="E714" s="78">
        <v>3</v>
      </c>
      <c r="F714" s="78">
        <v>8</v>
      </c>
      <c r="G714" s="78">
        <v>9</v>
      </c>
      <c r="H714" s="78">
        <v>0</v>
      </c>
      <c r="I714" s="78">
        <v>36</v>
      </c>
      <c r="K714" s="78" t="s">
        <v>398</v>
      </c>
      <c r="L714" s="78" t="s">
        <v>793</v>
      </c>
      <c r="M714" s="78" t="s">
        <v>4</v>
      </c>
      <c r="N714" s="78" t="s">
        <v>212</v>
      </c>
      <c r="O714" s="78">
        <v>36</v>
      </c>
    </row>
    <row r="715" spans="1:15" s="78" customFormat="1" x14ac:dyDescent="0.35">
      <c r="A715" s="78" t="s">
        <v>294</v>
      </c>
      <c r="B715" s="292" t="s">
        <v>751</v>
      </c>
      <c r="C715" s="78">
        <v>9</v>
      </c>
      <c r="D715" s="78">
        <v>4</v>
      </c>
      <c r="E715" s="78">
        <v>3</v>
      </c>
      <c r="F715" s="78">
        <v>15</v>
      </c>
      <c r="G715" s="78">
        <v>17</v>
      </c>
      <c r="H715" s="78">
        <v>0</v>
      </c>
      <c r="I715" s="78">
        <v>36</v>
      </c>
      <c r="K715" s="78" t="s">
        <v>398</v>
      </c>
      <c r="L715" s="78" t="s">
        <v>504</v>
      </c>
      <c r="M715" s="78" t="s">
        <v>4</v>
      </c>
      <c r="N715" s="78" t="s">
        <v>212</v>
      </c>
      <c r="O715" s="78">
        <v>36</v>
      </c>
    </row>
    <row r="716" spans="1:15" s="78" customFormat="1" x14ac:dyDescent="0.35">
      <c r="A716" s="78" t="s">
        <v>294</v>
      </c>
      <c r="B716" s="292" t="s">
        <v>751</v>
      </c>
      <c r="C716" s="78">
        <v>10</v>
      </c>
      <c r="D716" s="78">
        <v>4</v>
      </c>
      <c r="E716" s="78">
        <v>3</v>
      </c>
      <c r="F716" s="78">
        <v>15</v>
      </c>
      <c r="G716" s="78">
        <v>17</v>
      </c>
      <c r="H716" s="78">
        <v>0</v>
      </c>
      <c r="I716" s="78">
        <v>36</v>
      </c>
      <c r="K716" s="78" t="s">
        <v>398</v>
      </c>
      <c r="L716" s="78" t="s">
        <v>504</v>
      </c>
      <c r="M716" s="78" t="s">
        <v>4</v>
      </c>
      <c r="N716" s="78" t="s">
        <v>212</v>
      </c>
      <c r="O716" s="78">
        <v>36</v>
      </c>
    </row>
    <row r="717" spans="1:15" s="78" customFormat="1" x14ac:dyDescent="0.35">
      <c r="A717" s="78" t="s">
        <v>294</v>
      </c>
      <c r="B717" s="292" t="s">
        <v>751</v>
      </c>
      <c r="C717" s="78">
        <v>11</v>
      </c>
      <c r="D717" s="78">
        <v>3</v>
      </c>
      <c r="E717" s="78">
        <v>3</v>
      </c>
      <c r="F717" s="78">
        <v>9</v>
      </c>
      <c r="G717" s="78">
        <v>12</v>
      </c>
      <c r="H717" s="78">
        <v>0</v>
      </c>
      <c r="I717" s="78">
        <v>36</v>
      </c>
      <c r="K717" s="78" t="s">
        <v>398</v>
      </c>
      <c r="L717" s="78" t="s">
        <v>506</v>
      </c>
      <c r="M717" s="78" t="s">
        <v>4</v>
      </c>
      <c r="N717" s="78" t="s">
        <v>212</v>
      </c>
      <c r="O717" s="78">
        <v>36</v>
      </c>
    </row>
    <row r="718" spans="1:15" s="78" customFormat="1" x14ac:dyDescent="0.35">
      <c r="A718" s="78" t="s">
        <v>294</v>
      </c>
      <c r="B718" s="292" t="s">
        <v>751</v>
      </c>
      <c r="C718" s="78">
        <v>12</v>
      </c>
      <c r="D718" s="78">
        <v>3</v>
      </c>
      <c r="E718" s="78">
        <v>3</v>
      </c>
      <c r="F718" s="78">
        <v>13</v>
      </c>
      <c r="G718" s="78">
        <v>12</v>
      </c>
      <c r="H718" s="78">
        <v>0</v>
      </c>
      <c r="I718" s="78">
        <v>36</v>
      </c>
      <c r="K718" s="78" t="s">
        <v>398</v>
      </c>
      <c r="L718" s="78" t="s">
        <v>508</v>
      </c>
      <c r="M718" s="78" t="s">
        <v>4</v>
      </c>
      <c r="N718" s="78" t="s">
        <v>212</v>
      </c>
      <c r="O718" s="78">
        <v>36</v>
      </c>
    </row>
    <row r="719" spans="1:15" s="78" customFormat="1" x14ac:dyDescent="0.35">
      <c r="A719" s="78" t="s">
        <v>294</v>
      </c>
      <c r="B719" s="292" t="s">
        <v>751</v>
      </c>
      <c r="C719" s="78">
        <v>13</v>
      </c>
      <c r="D719" s="78">
        <v>4</v>
      </c>
      <c r="E719" s="78">
        <v>3</v>
      </c>
      <c r="F719" s="78">
        <v>13</v>
      </c>
      <c r="G719" s="78">
        <v>19</v>
      </c>
      <c r="H719" s="78">
        <v>0</v>
      </c>
      <c r="I719" s="78">
        <v>36</v>
      </c>
      <c r="K719" s="78" t="s">
        <v>398</v>
      </c>
      <c r="L719" s="78" t="s">
        <v>508</v>
      </c>
      <c r="M719" s="78" t="s">
        <v>4</v>
      </c>
      <c r="N719" s="78" t="s">
        <v>212</v>
      </c>
      <c r="O719" s="78">
        <v>36</v>
      </c>
    </row>
    <row r="720" spans="1:15" s="78" customFormat="1" x14ac:dyDescent="0.35">
      <c r="A720" s="78" t="s">
        <v>294</v>
      </c>
      <c r="B720" s="292" t="s">
        <v>751</v>
      </c>
      <c r="C720" s="78">
        <v>14</v>
      </c>
      <c r="D720" s="78">
        <v>4</v>
      </c>
      <c r="E720" s="78">
        <v>3</v>
      </c>
      <c r="F720" s="78">
        <v>14</v>
      </c>
      <c r="G720" s="78">
        <v>21</v>
      </c>
      <c r="H720" s="78">
        <v>0</v>
      </c>
      <c r="I720" s="78">
        <v>36</v>
      </c>
      <c r="K720" s="78" t="s">
        <v>398</v>
      </c>
      <c r="L720" s="78" t="s">
        <v>510</v>
      </c>
      <c r="M720" s="78" t="s">
        <v>4</v>
      </c>
      <c r="N720" s="78" t="s">
        <v>212</v>
      </c>
      <c r="O720" s="78">
        <v>36</v>
      </c>
    </row>
    <row r="721" spans="1:15" s="78" customFormat="1" x14ac:dyDescent="0.35">
      <c r="A721" s="78" t="s">
        <v>294</v>
      </c>
      <c r="B721" s="292" t="s">
        <v>751</v>
      </c>
      <c r="C721" s="78">
        <v>15</v>
      </c>
      <c r="D721" s="78">
        <v>3</v>
      </c>
      <c r="E721" s="78">
        <v>3</v>
      </c>
      <c r="F721" s="78">
        <v>11</v>
      </c>
      <c r="G721" s="78">
        <v>13</v>
      </c>
      <c r="H721" s="78">
        <v>0</v>
      </c>
      <c r="I721" s="78">
        <v>36</v>
      </c>
      <c r="K721" s="78" t="s">
        <v>398</v>
      </c>
      <c r="L721" s="78" t="s">
        <v>792</v>
      </c>
      <c r="M721" s="78" t="s">
        <v>4</v>
      </c>
      <c r="N721" s="78" t="s">
        <v>212</v>
      </c>
      <c r="O721" s="78">
        <v>36</v>
      </c>
    </row>
    <row r="722" spans="1:15" s="78" customFormat="1" x14ac:dyDescent="0.35">
      <c r="A722" s="78" t="s">
        <v>294</v>
      </c>
      <c r="B722" s="292" t="s">
        <v>751</v>
      </c>
      <c r="C722" s="78">
        <v>16</v>
      </c>
      <c r="D722" s="78">
        <v>3</v>
      </c>
      <c r="E722" s="78">
        <v>3</v>
      </c>
      <c r="F722" s="78">
        <v>7</v>
      </c>
      <c r="G722" s="78">
        <v>11</v>
      </c>
      <c r="H722" s="78">
        <v>0</v>
      </c>
      <c r="I722" s="78">
        <v>36</v>
      </c>
      <c r="K722" s="78" t="s">
        <v>398</v>
      </c>
      <c r="L722" s="78" t="s">
        <v>794</v>
      </c>
      <c r="M722" s="78" t="s">
        <v>4</v>
      </c>
      <c r="N722" s="78" t="s">
        <v>212</v>
      </c>
      <c r="O722" s="78">
        <v>36</v>
      </c>
    </row>
    <row r="723" spans="1:15" s="78" customFormat="1" x14ac:dyDescent="0.35">
      <c r="A723" s="78" t="s">
        <v>294</v>
      </c>
      <c r="B723" s="292" t="s">
        <v>751</v>
      </c>
      <c r="C723" s="78">
        <v>17</v>
      </c>
      <c r="D723" s="78">
        <v>3</v>
      </c>
      <c r="E723" s="78">
        <v>3</v>
      </c>
      <c r="F723" s="78">
        <v>10</v>
      </c>
      <c r="G723" s="78">
        <v>9</v>
      </c>
      <c r="H723" s="78">
        <v>0</v>
      </c>
      <c r="I723" s="78">
        <v>36</v>
      </c>
      <c r="K723" s="78" t="s">
        <v>398</v>
      </c>
      <c r="L723" s="78" t="s">
        <v>791</v>
      </c>
      <c r="M723" s="78" t="s">
        <v>4</v>
      </c>
      <c r="N723" s="78" t="s">
        <v>212</v>
      </c>
      <c r="O723" s="78">
        <v>36</v>
      </c>
    </row>
    <row r="724" spans="1:15" s="78" customFormat="1" x14ac:dyDescent="0.35">
      <c r="A724" s="78" t="s">
        <v>294</v>
      </c>
      <c r="B724" s="292" t="s">
        <v>751</v>
      </c>
      <c r="C724" s="78">
        <v>18</v>
      </c>
      <c r="D724" s="78">
        <v>3</v>
      </c>
      <c r="E724" s="78">
        <v>3</v>
      </c>
      <c r="F724" s="78">
        <v>10</v>
      </c>
      <c r="G724" s="78">
        <v>13</v>
      </c>
      <c r="H724" s="78">
        <v>0</v>
      </c>
      <c r="I724" s="78">
        <v>36</v>
      </c>
      <c r="K724" s="78" t="s">
        <v>398</v>
      </c>
      <c r="L724" s="78" t="s">
        <v>791</v>
      </c>
      <c r="M724" s="78" t="s">
        <v>4</v>
      </c>
      <c r="N724" s="78" t="s">
        <v>212</v>
      </c>
      <c r="O724" s="78">
        <v>36</v>
      </c>
    </row>
    <row r="725" spans="1:15" s="78" customFormat="1" x14ac:dyDescent="0.35">
      <c r="A725" s="78" t="s">
        <v>294</v>
      </c>
      <c r="B725" s="292" t="s">
        <v>751</v>
      </c>
      <c r="C725" s="78">
        <v>19</v>
      </c>
      <c r="D725" s="78" t="s">
        <v>38</v>
      </c>
      <c r="E725" s="78">
        <v>0</v>
      </c>
      <c r="F725" s="78">
        <v>0</v>
      </c>
      <c r="G725" s="78">
        <v>0</v>
      </c>
      <c r="H725" s="78">
        <v>0</v>
      </c>
      <c r="I725" s="78">
        <v>36</v>
      </c>
      <c r="K725" s="78" t="s">
        <v>398</v>
      </c>
      <c r="L725" s="78" t="s">
        <v>795</v>
      </c>
      <c r="M725" s="78" t="s">
        <v>4</v>
      </c>
      <c r="N725" s="78" t="s">
        <v>212</v>
      </c>
      <c r="O725" s="78">
        <v>36</v>
      </c>
    </row>
    <row r="726" spans="1:15" s="78" customFormat="1" x14ac:dyDescent="0.35">
      <c r="A726" s="78" t="s">
        <v>294</v>
      </c>
      <c r="B726" s="292" t="s">
        <v>751</v>
      </c>
      <c r="C726" s="78">
        <v>20</v>
      </c>
      <c r="D726" s="78" t="s">
        <v>38</v>
      </c>
      <c r="E726" s="78">
        <v>0</v>
      </c>
      <c r="F726" s="78">
        <v>0</v>
      </c>
      <c r="G726" s="78">
        <v>0</v>
      </c>
      <c r="H726" s="78">
        <v>0</v>
      </c>
      <c r="I726" s="78">
        <v>36</v>
      </c>
      <c r="K726" s="78" t="s">
        <v>398</v>
      </c>
      <c r="L726" s="78" t="s">
        <v>795</v>
      </c>
      <c r="M726" s="78" t="s">
        <v>4</v>
      </c>
      <c r="N726" s="78" t="s">
        <v>212</v>
      </c>
      <c r="O726" s="78">
        <v>36</v>
      </c>
    </row>
    <row r="727" spans="1:15" s="78" customFormat="1" x14ac:dyDescent="0.35">
      <c r="A727" s="78" t="s">
        <v>294</v>
      </c>
      <c r="B727" s="292" t="s">
        <v>751</v>
      </c>
      <c r="C727" s="78">
        <v>21</v>
      </c>
      <c r="D727" s="78" t="s">
        <v>38</v>
      </c>
      <c r="E727" s="78">
        <v>0</v>
      </c>
      <c r="F727" s="78">
        <v>0</v>
      </c>
      <c r="G727" s="78">
        <v>0</v>
      </c>
      <c r="H727" s="78">
        <v>0</v>
      </c>
      <c r="I727" s="78">
        <v>36</v>
      </c>
      <c r="K727" s="78" t="s">
        <v>398</v>
      </c>
      <c r="L727" s="78" t="s">
        <v>795</v>
      </c>
      <c r="M727" s="78" t="s">
        <v>4</v>
      </c>
      <c r="N727" s="78" t="s">
        <v>212</v>
      </c>
      <c r="O727" s="78">
        <v>36</v>
      </c>
    </row>
    <row r="728" spans="1:15" s="78" customFormat="1" x14ac:dyDescent="0.35">
      <c r="A728" s="78" t="s">
        <v>294</v>
      </c>
      <c r="B728" s="292" t="s">
        <v>751</v>
      </c>
      <c r="C728" s="78">
        <v>22</v>
      </c>
      <c r="D728" s="78" t="s">
        <v>38</v>
      </c>
      <c r="E728" s="78">
        <v>0</v>
      </c>
      <c r="F728" s="78">
        <v>0</v>
      </c>
      <c r="G728" s="78">
        <v>0</v>
      </c>
      <c r="H728" s="78">
        <v>0</v>
      </c>
      <c r="I728" s="78">
        <v>36</v>
      </c>
      <c r="K728" s="78" t="s">
        <v>398</v>
      </c>
      <c r="L728" s="78" t="s">
        <v>795</v>
      </c>
      <c r="M728" s="78" t="s">
        <v>4</v>
      </c>
      <c r="N728" s="78" t="s">
        <v>212</v>
      </c>
      <c r="O728" s="78">
        <v>36</v>
      </c>
    </row>
    <row r="729" spans="1:15" s="78" customFormat="1" x14ac:dyDescent="0.35">
      <c r="A729" s="78" t="s">
        <v>294</v>
      </c>
      <c r="B729" s="292" t="s">
        <v>751</v>
      </c>
      <c r="C729" s="78">
        <v>23</v>
      </c>
      <c r="D729" s="78" t="s">
        <v>38</v>
      </c>
      <c r="E729" s="78">
        <v>0</v>
      </c>
      <c r="F729" s="78">
        <v>0</v>
      </c>
      <c r="G729" s="78">
        <v>0</v>
      </c>
      <c r="H729" s="78">
        <v>0</v>
      </c>
      <c r="I729" s="78">
        <v>36</v>
      </c>
      <c r="K729" s="78" t="s">
        <v>398</v>
      </c>
      <c r="L729" s="78" t="s">
        <v>795</v>
      </c>
      <c r="M729" s="78" t="s">
        <v>4</v>
      </c>
      <c r="N729" s="78" t="s">
        <v>212</v>
      </c>
      <c r="O729" s="78">
        <v>36</v>
      </c>
    </row>
    <row r="730" spans="1:15" s="78" customFormat="1" x14ac:dyDescent="0.35">
      <c r="A730" s="78" t="s">
        <v>294</v>
      </c>
      <c r="B730" s="292" t="s">
        <v>751</v>
      </c>
      <c r="C730" s="78">
        <v>24</v>
      </c>
      <c r="D730" s="78" t="s">
        <v>38</v>
      </c>
      <c r="E730" s="78">
        <v>0</v>
      </c>
      <c r="F730" s="78">
        <v>0</v>
      </c>
      <c r="G730" s="78">
        <v>0</v>
      </c>
      <c r="H730" s="78">
        <v>0</v>
      </c>
      <c r="I730" s="78">
        <v>36</v>
      </c>
      <c r="K730" s="78" t="s">
        <v>398</v>
      </c>
      <c r="L730" s="78" t="s">
        <v>795</v>
      </c>
      <c r="M730" s="78" t="s">
        <v>4</v>
      </c>
      <c r="N730" s="78" t="s">
        <v>212</v>
      </c>
      <c r="O730" s="78">
        <v>36</v>
      </c>
    </row>
    <row r="731" spans="1:15" s="78" customFormat="1" x14ac:dyDescent="0.35">
      <c r="A731" s="78" t="s">
        <v>294</v>
      </c>
      <c r="B731" s="292" t="s">
        <v>751</v>
      </c>
      <c r="C731" s="78">
        <v>25</v>
      </c>
      <c r="D731" s="78" t="s">
        <v>38</v>
      </c>
      <c r="E731" s="78">
        <v>0</v>
      </c>
      <c r="F731" s="78">
        <v>0</v>
      </c>
      <c r="G731" s="78">
        <v>0</v>
      </c>
      <c r="H731" s="78">
        <v>0</v>
      </c>
      <c r="I731" s="78">
        <v>36</v>
      </c>
      <c r="K731" s="78" t="s">
        <v>398</v>
      </c>
      <c r="L731" s="78" t="s">
        <v>795</v>
      </c>
      <c r="M731" s="78" t="s">
        <v>4</v>
      </c>
      <c r="N731" s="78" t="s">
        <v>212</v>
      </c>
      <c r="O731" s="78">
        <v>36</v>
      </c>
    </row>
    <row r="732" spans="1:15" s="78" customFormat="1" x14ac:dyDescent="0.35">
      <c r="A732" s="78" t="s">
        <v>294</v>
      </c>
      <c r="B732" s="292" t="s">
        <v>751</v>
      </c>
      <c r="C732" s="78">
        <v>26</v>
      </c>
      <c r="D732" s="78" t="s">
        <v>38</v>
      </c>
      <c r="E732" s="78">
        <v>0</v>
      </c>
      <c r="F732" s="78">
        <v>0</v>
      </c>
      <c r="G732" s="78">
        <v>0</v>
      </c>
      <c r="H732" s="78">
        <v>0</v>
      </c>
      <c r="I732" s="78">
        <v>36</v>
      </c>
      <c r="K732" s="78" t="s">
        <v>398</v>
      </c>
      <c r="L732" s="78" t="s">
        <v>795</v>
      </c>
      <c r="M732" s="78" t="s">
        <v>4</v>
      </c>
      <c r="N732" s="78" t="s">
        <v>212</v>
      </c>
      <c r="O732" s="78">
        <v>36</v>
      </c>
    </row>
    <row r="733" spans="1:15" s="78" customFormat="1" x14ac:dyDescent="0.35">
      <c r="A733" s="78" t="s">
        <v>294</v>
      </c>
      <c r="B733" s="292" t="s">
        <v>751</v>
      </c>
      <c r="C733" s="78">
        <v>27</v>
      </c>
      <c r="D733" s="78" t="s">
        <v>38</v>
      </c>
      <c r="E733" s="78">
        <v>0</v>
      </c>
      <c r="F733" s="78">
        <v>0</v>
      </c>
      <c r="G733" s="78">
        <v>0</v>
      </c>
      <c r="H733" s="78">
        <v>0</v>
      </c>
      <c r="I733" s="78">
        <v>36</v>
      </c>
      <c r="K733" s="78" t="s">
        <v>398</v>
      </c>
      <c r="L733" s="78" t="s">
        <v>795</v>
      </c>
      <c r="M733" s="78" t="s">
        <v>4</v>
      </c>
      <c r="N733" s="78" t="s">
        <v>212</v>
      </c>
      <c r="O733" s="78">
        <v>36</v>
      </c>
    </row>
    <row r="734" spans="1:15" s="78" customFormat="1" ht="15" customHeight="1" x14ac:dyDescent="0.35">
      <c r="A734" s="78" t="s">
        <v>294</v>
      </c>
      <c r="B734" s="292" t="s">
        <v>752</v>
      </c>
      <c r="C734" s="78">
        <v>1</v>
      </c>
      <c r="D734" s="78">
        <v>3</v>
      </c>
      <c r="E734" s="78">
        <v>3</v>
      </c>
      <c r="F734" s="78">
        <v>14</v>
      </c>
      <c r="G734" s="78">
        <v>15</v>
      </c>
      <c r="H734" s="78">
        <v>0</v>
      </c>
      <c r="I734" s="78">
        <v>44</v>
      </c>
      <c r="K734" s="78" t="s">
        <v>399</v>
      </c>
      <c r="L734" s="78" t="s">
        <v>510</v>
      </c>
      <c r="M734" s="78" t="s">
        <v>4</v>
      </c>
      <c r="N734" s="78" t="s">
        <v>212</v>
      </c>
      <c r="O734" s="78">
        <v>36</v>
      </c>
    </row>
    <row r="735" spans="1:15" s="78" customFormat="1" x14ac:dyDescent="0.35">
      <c r="A735" s="78" t="s">
        <v>294</v>
      </c>
      <c r="B735" s="292" t="s">
        <v>752</v>
      </c>
      <c r="C735" s="78">
        <v>2</v>
      </c>
      <c r="D735" s="78">
        <v>4</v>
      </c>
      <c r="E735" s="78">
        <v>3</v>
      </c>
      <c r="F735" s="78">
        <v>12</v>
      </c>
      <c r="G735" s="78">
        <v>18</v>
      </c>
      <c r="H735" s="78">
        <v>0</v>
      </c>
      <c r="I735" s="78">
        <v>44</v>
      </c>
      <c r="K735" s="78" t="s">
        <v>399</v>
      </c>
      <c r="L735" s="78" t="s">
        <v>502</v>
      </c>
      <c r="M735" s="78" t="s">
        <v>4</v>
      </c>
      <c r="N735" s="78" t="s">
        <v>212</v>
      </c>
      <c r="O735" s="78">
        <v>36</v>
      </c>
    </row>
    <row r="736" spans="1:15" s="78" customFormat="1" x14ac:dyDescent="0.35">
      <c r="A736" s="78" t="s">
        <v>294</v>
      </c>
      <c r="B736" s="292" t="s">
        <v>752</v>
      </c>
      <c r="C736" s="78">
        <v>3</v>
      </c>
      <c r="D736" s="78">
        <v>4</v>
      </c>
      <c r="E736" s="78">
        <v>3</v>
      </c>
      <c r="F736" s="78">
        <v>16</v>
      </c>
      <c r="G736" s="78">
        <v>17</v>
      </c>
      <c r="H736" s="78">
        <v>0</v>
      </c>
      <c r="I736" s="78">
        <v>44</v>
      </c>
      <c r="K736" s="78" t="s">
        <v>399</v>
      </c>
      <c r="L736" s="78" t="s">
        <v>790</v>
      </c>
      <c r="M736" s="78" t="s">
        <v>4</v>
      </c>
      <c r="N736" s="78" t="s">
        <v>212</v>
      </c>
      <c r="O736" s="78">
        <v>36</v>
      </c>
    </row>
    <row r="737" spans="1:15" s="78" customFormat="1" x14ac:dyDescent="0.35">
      <c r="A737" s="78" t="s">
        <v>294</v>
      </c>
      <c r="B737" s="292" t="s">
        <v>752</v>
      </c>
      <c r="C737" s="78">
        <v>4</v>
      </c>
      <c r="D737" s="78">
        <v>3</v>
      </c>
      <c r="E737" s="78">
        <v>3</v>
      </c>
      <c r="F737" s="78">
        <v>10</v>
      </c>
      <c r="G737" s="78">
        <v>11</v>
      </c>
      <c r="H737" s="78">
        <v>0</v>
      </c>
      <c r="I737" s="78">
        <v>44</v>
      </c>
      <c r="K737" s="78" t="s">
        <v>399</v>
      </c>
      <c r="L737" s="78" t="s">
        <v>791</v>
      </c>
      <c r="M737" s="78" t="s">
        <v>4</v>
      </c>
      <c r="N737" s="78" t="s">
        <v>212</v>
      </c>
      <c r="O737" s="78">
        <v>36</v>
      </c>
    </row>
    <row r="738" spans="1:15" s="78" customFormat="1" x14ac:dyDescent="0.35">
      <c r="A738" s="78" t="s">
        <v>294</v>
      </c>
      <c r="B738" s="292" t="s">
        <v>752</v>
      </c>
      <c r="C738" s="78">
        <v>5</v>
      </c>
      <c r="D738" s="78">
        <v>3</v>
      </c>
      <c r="E738" s="78">
        <v>3</v>
      </c>
      <c r="F738" s="78">
        <v>10</v>
      </c>
      <c r="G738" s="78">
        <v>13</v>
      </c>
      <c r="H738" s="78">
        <v>0</v>
      </c>
      <c r="I738" s="78">
        <v>44</v>
      </c>
      <c r="K738" s="78" t="s">
        <v>399</v>
      </c>
      <c r="L738" s="78" t="s">
        <v>791</v>
      </c>
      <c r="M738" s="78" t="s">
        <v>4</v>
      </c>
      <c r="N738" s="78" t="s">
        <v>212</v>
      </c>
      <c r="O738" s="78">
        <v>36</v>
      </c>
    </row>
    <row r="739" spans="1:15" s="78" customFormat="1" x14ac:dyDescent="0.35">
      <c r="A739" s="78" t="s">
        <v>294</v>
      </c>
      <c r="B739" s="292" t="s">
        <v>752</v>
      </c>
      <c r="C739" s="78">
        <v>6</v>
      </c>
      <c r="D739" s="78">
        <v>4</v>
      </c>
      <c r="E739" s="78">
        <v>3</v>
      </c>
      <c r="F739" s="78">
        <v>15</v>
      </c>
      <c r="G739" s="78">
        <v>20</v>
      </c>
      <c r="H739" s="78">
        <v>0</v>
      </c>
      <c r="I739" s="78">
        <v>44</v>
      </c>
      <c r="K739" s="78" t="s">
        <v>399</v>
      </c>
      <c r="L739" s="78" t="s">
        <v>504</v>
      </c>
      <c r="M739" s="78" t="s">
        <v>4</v>
      </c>
      <c r="N739" s="78" t="s">
        <v>212</v>
      </c>
      <c r="O739" s="78">
        <v>36</v>
      </c>
    </row>
    <row r="740" spans="1:15" s="78" customFormat="1" x14ac:dyDescent="0.35">
      <c r="A740" s="78" t="s">
        <v>294</v>
      </c>
      <c r="B740" s="292" t="s">
        <v>752</v>
      </c>
      <c r="C740" s="78">
        <v>7</v>
      </c>
      <c r="D740" s="78">
        <v>3</v>
      </c>
      <c r="E740" s="78">
        <v>3</v>
      </c>
      <c r="F740" s="78">
        <v>11</v>
      </c>
      <c r="G740" s="78">
        <v>11</v>
      </c>
      <c r="H740" s="78">
        <v>0</v>
      </c>
      <c r="I740" s="78">
        <v>44</v>
      </c>
      <c r="K740" s="78" t="s">
        <v>399</v>
      </c>
      <c r="L740" s="78" t="s">
        <v>792</v>
      </c>
      <c r="M740" s="78" t="s">
        <v>4</v>
      </c>
      <c r="N740" s="78" t="s">
        <v>212</v>
      </c>
      <c r="O740" s="78">
        <v>36</v>
      </c>
    </row>
    <row r="741" spans="1:15" s="78" customFormat="1" x14ac:dyDescent="0.35">
      <c r="A741" s="78" t="s">
        <v>294</v>
      </c>
      <c r="B741" s="292" t="s">
        <v>752</v>
      </c>
      <c r="C741" s="78">
        <v>8</v>
      </c>
      <c r="D741" s="78">
        <v>3</v>
      </c>
      <c r="E741" s="78">
        <v>3</v>
      </c>
      <c r="F741" s="78">
        <v>8</v>
      </c>
      <c r="G741" s="78">
        <v>10</v>
      </c>
      <c r="H741" s="78">
        <v>0</v>
      </c>
      <c r="I741" s="78">
        <v>44</v>
      </c>
      <c r="K741" s="78" t="s">
        <v>399</v>
      </c>
      <c r="L741" s="78" t="s">
        <v>793</v>
      </c>
      <c r="M741" s="78" t="s">
        <v>4</v>
      </c>
      <c r="N741" s="78" t="s">
        <v>212</v>
      </c>
      <c r="O741" s="78">
        <v>36</v>
      </c>
    </row>
    <row r="742" spans="1:15" s="78" customFormat="1" x14ac:dyDescent="0.35">
      <c r="A742" s="78" t="s">
        <v>294</v>
      </c>
      <c r="B742" s="292" t="s">
        <v>752</v>
      </c>
      <c r="C742" s="78">
        <v>9</v>
      </c>
      <c r="D742" s="78">
        <v>4</v>
      </c>
      <c r="E742" s="78">
        <v>3</v>
      </c>
      <c r="F742" s="78">
        <v>15</v>
      </c>
      <c r="G742" s="78">
        <v>19</v>
      </c>
      <c r="H742" s="78">
        <v>0</v>
      </c>
      <c r="I742" s="78">
        <v>44</v>
      </c>
      <c r="K742" s="78" t="s">
        <v>399</v>
      </c>
      <c r="L742" s="78" t="s">
        <v>504</v>
      </c>
      <c r="M742" s="78" t="s">
        <v>4</v>
      </c>
      <c r="N742" s="78" t="s">
        <v>212</v>
      </c>
      <c r="O742" s="78">
        <v>36</v>
      </c>
    </row>
    <row r="743" spans="1:15" s="78" customFormat="1" x14ac:dyDescent="0.35">
      <c r="A743" s="78" t="s">
        <v>294</v>
      </c>
      <c r="B743" s="292" t="s">
        <v>752</v>
      </c>
      <c r="C743" s="78">
        <v>10</v>
      </c>
      <c r="D743" s="78">
        <v>4</v>
      </c>
      <c r="E743" s="78">
        <v>3</v>
      </c>
      <c r="F743" s="78">
        <v>15</v>
      </c>
      <c r="G743" s="78">
        <v>17</v>
      </c>
      <c r="H743" s="78">
        <v>0</v>
      </c>
      <c r="I743" s="78">
        <v>44</v>
      </c>
      <c r="K743" s="78" t="s">
        <v>399</v>
      </c>
      <c r="L743" s="78" t="s">
        <v>504</v>
      </c>
      <c r="M743" s="78" t="s">
        <v>4</v>
      </c>
      <c r="N743" s="78" t="s">
        <v>212</v>
      </c>
      <c r="O743" s="78">
        <v>36</v>
      </c>
    </row>
    <row r="744" spans="1:15" s="78" customFormat="1" x14ac:dyDescent="0.35">
      <c r="A744" s="78" t="s">
        <v>294</v>
      </c>
      <c r="B744" s="292" t="s">
        <v>752</v>
      </c>
      <c r="C744" s="78">
        <v>11</v>
      </c>
      <c r="D744" s="78">
        <v>3</v>
      </c>
      <c r="E744" s="78">
        <v>3</v>
      </c>
      <c r="F744" s="78">
        <v>9</v>
      </c>
      <c r="G744" s="78">
        <v>12</v>
      </c>
      <c r="H744" s="78">
        <v>0</v>
      </c>
      <c r="I744" s="78">
        <v>44</v>
      </c>
      <c r="K744" s="78" t="s">
        <v>399</v>
      </c>
      <c r="L744" s="78" t="s">
        <v>506</v>
      </c>
      <c r="M744" s="78" t="s">
        <v>4</v>
      </c>
      <c r="N744" s="78" t="s">
        <v>212</v>
      </c>
      <c r="O744" s="78">
        <v>36</v>
      </c>
    </row>
    <row r="745" spans="1:15" s="78" customFormat="1" x14ac:dyDescent="0.35">
      <c r="A745" s="78" t="s">
        <v>294</v>
      </c>
      <c r="B745" s="292" t="s">
        <v>752</v>
      </c>
      <c r="C745" s="78">
        <v>12</v>
      </c>
      <c r="D745" s="78">
        <v>3</v>
      </c>
      <c r="E745" s="78">
        <v>3</v>
      </c>
      <c r="F745" s="78">
        <v>13</v>
      </c>
      <c r="G745" s="78">
        <v>15</v>
      </c>
      <c r="H745" s="78">
        <v>0</v>
      </c>
      <c r="I745" s="78">
        <v>44</v>
      </c>
      <c r="K745" s="78" t="s">
        <v>399</v>
      </c>
      <c r="L745" s="78" t="s">
        <v>508</v>
      </c>
      <c r="M745" s="78" t="s">
        <v>4</v>
      </c>
      <c r="N745" s="78" t="s">
        <v>212</v>
      </c>
      <c r="O745" s="78">
        <v>36</v>
      </c>
    </row>
    <row r="746" spans="1:15" s="78" customFormat="1" x14ac:dyDescent="0.35">
      <c r="A746" s="78" t="s">
        <v>294</v>
      </c>
      <c r="B746" s="292" t="s">
        <v>752</v>
      </c>
      <c r="C746" s="78">
        <v>13</v>
      </c>
      <c r="D746" s="78">
        <v>4</v>
      </c>
      <c r="E746" s="78">
        <v>3</v>
      </c>
      <c r="F746" s="78">
        <v>13</v>
      </c>
      <c r="G746" s="78">
        <v>18</v>
      </c>
      <c r="H746" s="78">
        <v>0</v>
      </c>
      <c r="I746" s="78">
        <v>44</v>
      </c>
      <c r="K746" s="78" t="s">
        <v>399</v>
      </c>
      <c r="L746" s="78" t="s">
        <v>508</v>
      </c>
      <c r="M746" s="78" t="s">
        <v>4</v>
      </c>
      <c r="N746" s="78" t="s">
        <v>212</v>
      </c>
      <c r="O746" s="78">
        <v>36</v>
      </c>
    </row>
    <row r="747" spans="1:15" s="78" customFormat="1" x14ac:dyDescent="0.35">
      <c r="A747" s="78" t="s">
        <v>294</v>
      </c>
      <c r="B747" s="292" t="s">
        <v>752</v>
      </c>
      <c r="C747" s="78">
        <v>14</v>
      </c>
      <c r="D747" s="78">
        <v>4</v>
      </c>
      <c r="E747" s="78">
        <v>3</v>
      </c>
      <c r="F747" s="78">
        <v>14</v>
      </c>
      <c r="G747" s="78">
        <v>19</v>
      </c>
      <c r="H747" s="78">
        <v>0</v>
      </c>
      <c r="I747" s="78">
        <v>44</v>
      </c>
      <c r="K747" s="78" t="s">
        <v>399</v>
      </c>
      <c r="L747" s="78" t="s">
        <v>510</v>
      </c>
      <c r="M747" s="78" t="s">
        <v>4</v>
      </c>
      <c r="N747" s="78" t="s">
        <v>212</v>
      </c>
      <c r="O747" s="78">
        <v>36</v>
      </c>
    </row>
    <row r="748" spans="1:15" s="78" customFormat="1" x14ac:dyDescent="0.35">
      <c r="A748" s="78" t="s">
        <v>294</v>
      </c>
      <c r="B748" s="292" t="s">
        <v>752</v>
      </c>
      <c r="C748" s="78">
        <v>15</v>
      </c>
      <c r="D748" s="78">
        <v>3</v>
      </c>
      <c r="E748" s="78">
        <v>3</v>
      </c>
      <c r="F748" s="78">
        <v>11</v>
      </c>
      <c r="G748" s="78">
        <v>14</v>
      </c>
      <c r="H748" s="78">
        <v>0</v>
      </c>
      <c r="I748" s="78">
        <v>44</v>
      </c>
      <c r="K748" s="78" t="s">
        <v>399</v>
      </c>
      <c r="L748" s="78" t="s">
        <v>792</v>
      </c>
      <c r="M748" s="78" t="s">
        <v>4</v>
      </c>
      <c r="N748" s="78" t="s">
        <v>212</v>
      </c>
      <c r="O748" s="78">
        <v>36</v>
      </c>
    </row>
    <row r="749" spans="1:15" s="78" customFormat="1" x14ac:dyDescent="0.35">
      <c r="A749" s="78" t="s">
        <v>294</v>
      </c>
      <c r="B749" s="292" t="s">
        <v>752</v>
      </c>
      <c r="C749" s="78">
        <v>16</v>
      </c>
      <c r="D749" s="78">
        <v>3</v>
      </c>
      <c r="E749" s="78">
        <v>3</v>
      </c>
      <c r="F749" s="78">
        <v>7</v>
      </c>
      <c r="G749" s="78">
        <v>9</v>
      </c>
      <c r="H749" s="78">
        <v>0</v>
      </c>
      <c r="I749" s="78">
        <v>44</v>
      </c>
      <c r="K749" s="78" t="s">
        <v>399</v>
      </c>
      <c r="L749" s="78" t="s">
        <v>794</v>
      </c>
      <c r="M749" s="78" t="s">
        <v>4</v>
      </c>
      <c r="N749" s="78" t="s">
        <v>212</v>
      </c>
      <c r="O749" s="78">
        <v>36</v>
      </c>
    </row>
    <row r="750" spans="1:15" s="78" customFormat="1" x14ac:dyDescent="0.35">
      <c r="A750" s="78" t="s">
        <v>294</v>
      </c>
      <c r="B750" s="292" t="s">
        <v>752</v>
      </c>
      <c r="C750" s="78">
        <v>17</v>
      </c>
      <c r="D750" s="78">
        <v>3</v>
      </c>
      <c r="E750" s="78">
        <v>3</v>
      </c>
      <c r="F750" s="78">
        <v>10</v>
      </c>
      <c r="G750" s="78">
        <v>9</v>
      </c>
      <c r="H750" s="78">
        <v>0</v>
      </c>
      <c r="I750" s="78">
        <v>44</v>
      </c>
      <c r="K750" s="78" t="s">
        <v>399</v>
      </c>
      <c r="L750" s="78" t="s">
        <v>791</v>
      </c>
      <c r="M750" s="78" t="s">
        <v>4</v>
      </c>
      <c r="N750" s="78" t="s">
        <v>212</v>
      </c>
      <c r="O750" s="78">
        <v>36</v>
      </c>
    </row>
    <row r="751" spans="1:15" s="78" customFormat="1" x14ac:dyDescent="0.35">
      <c r="A751" s="78" t="s">
        <v>294</v>
      </c>
      <c r="B751" s="292" t="s">
        <v>752</v>
      </c>
      <c r="C751" s="78">
        <v>18</v>
      </c>
      <c r="D751" s="78">
        <v>3</v>
      </c>
      <c r="E751" s="78">
        <v>3</v>
      </c>
      <c r="F751" s="78">
        <v>10</v>
      </c>
      <c r="G751" s="78">
        <v>10</v>
      </c>
      <c r="H751" s="78">
        <v>0</v>
      </c>
      <c r="I751" s="78">
        <v>44</v>
      </c>
      <c r="K751" s="78" t="s">
        <v>399</v>
      </c>
      <c r="L751" s="78" t="s">
        <v>791</v>
      </c>
      <c r="M751" s="78" t="s">
        <v>4</v>
      </c>
      <c r="N751" s="78" t="s">
        <v>212</v>
      </c>
      <c r="O751" s="78">
        <v>36</v>
      </c>
    </row>
    <row r="752" spans="1:15" s="78" customFormat="1" x14ac:dyDescent="0.35">
      <c r="A752" s="78" t="s">
        <v>294</v>
      </c>
      <c r="B752" s="292" t="s">
        <v>752</v>
      </c>
      <c r="C752" s="78">
        <v>19</v>
      </c>
      <c r="D752" s="78" t="s">
        <v>38</v>
      </c>
      <c r="E752" s="78">
        <v>0</v>
      </c>
      <c r="F752" s="78">
        <v>0</v>
      </c>
      <c r="G752" s="78">
        <v>0</v>
      </c>
      <c r="H752" s="78">
        <v>0</v>
      </c>
      <c r="I752" s="78">
        <v>44</v>
      </c>
      <c r="K752" s="78" t="s">
        <v>399</v>
      </c>
      <c r="L752" s="78" t="s">
        <v>795</v>
      </c>
      <c r="M752" s="78" t="s">
        <v>4</v>
      </c>
      <c r="N752" s="78" t="s">
        <v>212</v>
      </c>
      <c r="O752" s="78">
        <v>36</v>
      </c>
    </row>
    <row r="753" spans="1:15" s="78" customFormat="1" x14ac:dyDescent="0.35">
      <c r="A753" s="78" t="s">
        <v>294</v>
      </c>
      <c r="B753" s="292" t="s">
        <v>752</v>
      </c>
      <c r="C753" s="78">
        <v>20</v>
      </c>
      <c r="D753" s="78" t="s">
        <v>38</v>
      </c>
      <c r="E753" s="78">
        <v>0</v>
      </c>
      <c r="F753" s="78">
        <v>0</v>
      </c>
      <c r="G753" s="78">
        <v>0</v>
      </c>
      <c r="H753" s="78">
        <v>0</v>
      </c>
      <c r="I753" s="78">
        <v>44</v>
      </c>
      <c r="K753" s="78" t="s">
        <v>399</v>
      </c>
      <c r="L753" s="78" t="s">
        <v>795</v>
      </c>
      <c r="M753" s="78" t="s">
        <v>4</v>
      </c>
      <c r="N753" s="78" t="s">
        <v>212</v>
      </c>
      <c r="O753" s="78">
        <v>36</v>
      </c>
    </row>
    <row r="754" spans="1:15" s="78" customFormat="1" x14ac:dyDescent="0.35">
      <c r="A754" s="78" t="s">
        <v>294</v>
      </c>
      <c r="B754" s="292" t="s">
        <v>752</v>
      </c>
      <c r="C754" s="78">
        <v>21</v>
      </c>
      <c r="D754" s="78" t="s">
        <v>38</v>
      </c>
      <c r="E754" s="78">
        <v>0</v>
      </c>
      <c r="F754" s="78">
        <v>0</v>
      </c>
      <c r="G754" s="78">
        <v>0</v>
      </c>
      <c r="H754" s="78">
        <v>0</v>
      </c>
      <c r="I754" s="78">
        <v>44</v>
      </c>
      <c r="K754" s="78" t="s">
        <v>399</v>
      </c>
      <c r="L754" s="78" t="s">
        <v>795</v>
      </c>
      <c r="M754" s="78" t="s">
        <v>4</v>
      </c>
      <c r="N754" s="78" t="s">
        <v>212</v>
      </c>
      <c r="O754" s="78">
        <v>36</v>
      </c>
    </row>
    <row r="755" spans="1:15" s="78" customFormat="1" x14ac:dyDescent="0.35">
      <c r="A755" s="78" t="s">
        <v>294</v>
      </c>
      <c r="B755" s="292" t="s">
        <v>752</v>
      </c>
      <c r="C755" s="78">
        <v>22</v>
      </c>
      <c r="D755" s="78" t="s">
        <v>38</v>
      </c>
      <c r="E755" s="78">
        <v>0</v>
      </c>
      <c r="F755" s="78">
        <v>0</v>
      </c>
      <c r="G755" s="78">
        <v>0</v>
      </c>
      <c r="H755" s="78">
        <v>0</v>
      </c>
      <c r="I755" s="78">
        <v>44</v>
      </c>
      <c r="K755" s="78" t="s">
        <v>399</v>
      </c>
      <c r="L755" s="78" t="s">
        <v>795</v>
      </c>
      <c r="M755" s="78" t="s">
        <v>4</v>
      </c>
      <c r="N755" s="78" t="s">
        <v>212</v>
      </c>
      <c r="O755" s="78">
        <v>36</v>
      </c>
    </row>
    <row r="756" spans="1:15" s="78" customFormat="1" x14ac:dyDescent="0.35">
      <c r="A756" s="78" t="s">
        <v>294</v>
      </c>
      <c r="B756" s="292" t="s">
        <v>752</v>
      </c>
      <c r="C756" s="78">
        <v>23</v>
      </c>
      <c r="D756" s="78" t="s">
        <v>38</v>
      </c>
      <c r="E756" s="78">
        <v>0</v>
      </c>
      <c r="F756" s="78">
        <v>0</v>
      </c>
      <c r="G756" s="78">
        <v>0</v>
      </c>
      <c r="H756" s="78">
        <v>0</v>
      </c>
      <c r="I756" s="78">
        <v>44</v>
      </c>
      <c r="K756" s="78" t="s">
        <v>399</v>
      </c>
      <c r="L756" s="78" t="s">
        <v>795</v>
      </c>
      <c r="M756" s="78" t="s">
        <v>4</v>
      </c>
      <c r="N756" s="78" t="s">
        <v>212</v>
      </c>
      <c r="O756" s="78">
        <v>36</v>
      </c>
    </row>
    <row r="757" spans="1:15" s="78" customFormat="1" x14ac:dyDescent="0.35">
      <c r="A757" s="78" t="s">
        <v>294</v>
      </c>
      <c r="B757" s="292" t="s">
        <v>752</v>
      </c>
      <c r="C757" s="78">
        <v>24</v>
      </c>
      <c r="D757" s="78" t="s">
        <v>38</v>
      </c>
      <c r="E757" s="78">
        <v>0</v>
      </c>
      <c r="F757" s="78">
        <v>0</v>
      </c>
      <c r="G757" s="78">
        <v>0</v>
      </c>
      <c r="H757" s="78">
        <v>0</v>
      </c>
      <c r="I757" s="78">
        <v>44</v>
      </c>
      <c r="K757" s="78" t="s">
        <v>399</v>
      </c>
      <c r="L757" s="78" t="s">
        <v>795</v>
      </c>
      <c r="M757" s="78" t="s">
        <v>4</v>
      </c>
      <c r="N757" s="78" t="s">
        <v>212</v>
      </c>
      <c r="O757" s="78">
        <v>36</v>
      </c>
    </row>
    <row r="758" spans="1:15" s="78" customFormat="1" x14ac:dyDescent="0.35">
      <c r="A758" s="78" t="s">
        <v>294</v>
      </c>
      <c r="B758" s="292" t="s">
        <v>752</v>
      </c>
      <c r="C758" s="78">
        <v>25</v>
      </c>
      <c r="D758" s="78" t="s">
        <v>38</v>
      </c>
      <c r="E758" s="78">
        <v>0</v>
      </c>
      <c r="F758" s="78">
        <v>0</v>
      </c>
      <c r="G758" s="78">
        <v>0</v>
      </c>
      <c r="H758" s="78">
        <v>0</v>
      </c>
      <c r="I758" s="78">
        <v>44</v>
      </c>
      <c r="K758" s="78" t="s">
        <v>399</v>
      </c>
      <c r="L758" s="78" t="s">
        <v>795</v>
      </c>
      <c r="M758" s="78" t="s">
        <v>4</v>
      </c>
      <c r="N758" s="78" t="s">
        <v>212</v>
      </c>
      <c r="O758" s="78">
        <v>36</v>
      </c>
    </row>
    <row r="759" spans="1:15" s="78" customFormat="1" x14ac:dyDescent="0.35">
      <c r="A759" s="78" t="s">
        <v>294</v>
      </c>
      <c r="B759" s="292" t="s">
        <v>752</v>
      </c>
      <c r="C759" s="78">
        <v>26</v>
      </c>
      <c r="D759" s="78" t="s">
        <v>38</v>
      </c>
      <c r="E759" s="78">
        <v>0</v>
      </c>
      <c r="F759" s="78">
        <v>0</v>
      </c>
      <c r="G759" s="78">
        <v>0</v>
      </c>
      <c r="H759" s="78">
        <v>0</v>
      </c>
      <c r="I759" s="78">
        <v>44</v>
      </c>
      <c r="K759" s="78" t="s">
        <v>399</v>
      </c>
      <c r="L759" s="78" t="s">
        <v>795</v>
      </c>
      <c r="M759" s="78" t="s">
        <v>4</v>
      </c>
      <c r="N759" s="78" t="s">
        <v>212</v>
      </c>
      <c r="O759" s="78">
        <v>36</v>
      </c>
    </row>
    <row r="760" spans="1:15" s="78" customFormat="1" x14ac:dyDescent="0.35">
      <c r="A760" s="78" t="s">
        <v>294</v>
      </c>
      <c r="B760" s="292" t="s">
        <v>752</v>
      </c>
      <c r="C760" s="78">
        <v>27</v>
      </c>
      <c r="D760" s="78" t="s">
        <v>38</v>
      </c>
      <c r="E760" s="78">
        <v>0</v>
      </c>
      <c r="F760" s="78">
        <v>0</v>
      </c>
      <c r="G760" s="78">
        <v>0</v>
      </c>
      <c r="H760" s="78">
        <v>0</v>
      </c>
      <c r="I760" s="78">
        <v>44</v>
      </c>
      <c r="K760" s="78" t="s">
        <v>399</v>
      </c>
      <c r="L760" s="78" t="s">
        <v>795</v>
      </c>
      <c r="M760" s="78" t="s">
        <v>4</v>
      </c>
      <c r="N760" s="78" t="s">
        <v>212</v>
      </c>
      <c r="O760" s="78">
        <v>36</v>
      </c>
    </row>
    <row r="761" spans="1:15" s="78" customFormat="1" ht="15" customHeight="1" x14ac:dyDescent="0.35">
      <c r="A761" s="78" t="s">
        <v>294</v>
      </c>
      <c r="B761" s="292" t="s">
        <v>753</v>
      </c>
      <c r="C761" s="78">
        <v>1</v>
      </c>
      <c r="D761" s="78">
        <v>3</v>
      </c>
      <c r="E761" s="78">
        <v>3</v>
      </c>
      <c r="F761" s="78">
        <v>14</v>
      </c>
      <c r="G761" s="78">
        <v>17</v>
      </c>
      <c r="H761" s="78">
        <v>0</v>
      </c>
      <c r="I761" s="78">
        <v>46</v>
      </c>
      <c r="K761" s="78" t="s">
        <v>400</v>
      </c>
      <c r="L761" s="78" t="s">
        <v>510</v>
      </c>
      <c r="M761" s="78" t="s">
        <v>4</v>
      </c>
      <c r="N761" s="78" t="s">
        <v>212</v>
      </c>
      <c r="O761" s="78">
        <v>36</v>
      </c>
    </row>
    <row r="762" spans="1:15" s="78" customFormat="1" x14ac:dyDescent="0.35">
      <c r="A762" s="78" t="s">
        <v>294</v>
      </c>
      <c r="B762" s="292" t="s">
        <v>753</v>
      </c>
      <c r="C762" s="78">
        <v>2</v>
      </c>
      <c r="D762" s="78">
        <v>4</v>
      </c>
      <c r="E762" s="78">
        <v>3</v>
      </c>
      <c r="F762" s="78">
        <v>12</v>
      </c>
      <c r="G762" s="78">
        <v>17</v>
      </c>
      <c r="H762" s="78">
        <v>0</v>
      </c>
      <c r="I762" s="78">
        <v>46</v>
      </c>
      <c r="K762" s="78" t="s">
        <v>400</v>
      </c>
      <c r="L762" s="78" t="s">
        <v>502</v>
      </c>
      <c r="M762" s="78" t="s">
        <v>4</v>
      </c>
      <c r="N762" s="78" t="s">
        <v>212</v>
      </c>
      <c r="O762" s="78">
        <v>36</v>
      </c>
    </row>
    <row r="763" spans="1:15" s="78" customFormat="1" x14ac:dyDescent="0.35">
      <c r="A763" s="78" t="s">
        <v>294</v>
      </c>
      <c r="B763" s="292" t="s">
        <v>753</v>
      </c>
      <c r="C763" s="78">
        <v>3</v>
      </c>
      <c r="D763" s="78">
        <v>4</v>
      </c>
      <c r="E763" s="78">
        <v>3</v>
      </c>
      <c r="F763" s="78">
        <v>16</v>
      </c>
      <c r="G763" s="78">
        <v>18</v>
      </c>
      <c r="H763" s="78">
        <v>0</v>
      </c>
      <c r="I763" s="78">
        <v>46</v>
      </c>
      <c r="K763" s="78" t="s">
        <v>400</v>
      </c>
      <c r="L763" s="78" t="s">
        <v>790</v>
      </c>
      <c r="M763" s="78" t="s">
        <v>4</v>
      </c>
      <c r="N763" s="78" t="s">
        <v>212</v>
      </c>
      <c r="O763" s="78">
        <v>36</v>
      </c>
    </row>
    <row r="764" spans="1:15" s="78" customFormat="1" x14ac:dyDescent="0.35">
      <c r="A764" s="78" t="s">
        <v>294</v>
      </c>
      <c r="B764" s="292" t="s">
        <v>753</v>
      </c>
      <c r="C764" s="78">
        <v>4</v>
      </c>
      <c r="D764" s="78">
        <v>3</v>
      </c>
      <c r="E764" s="78">
        <v>3</v>
      </c>
      <c r="F764" s="78">
        <v>10</v>
      </c>
      <c r="G764" s="78">
        <v>12</v>
      </c>
      <c r="H764" s="78">
        <v>0</v>
      </c>
      <c r="I764" s="78">
        <v>46</v>
      </c>
      <c r="K764" s="78" t="s">
        <v>400</v>
      </c>
      <c r="L764" s="78" t="s">
        <v>791</v>
      </c>
      <c r="M764" s="78" t="s">
        <v>4</v>
      </c>
      <c r="N764" s="78" t="s">
        <v>212</v>
      </c>
      <c r="O764" s="78">
        <v>36</v>
      </c>
    </row>
    <row r="765" spans="1:15" s="78" customFormat="1" x14ac:dyDescent="0.35">
      <c r="A765" s="78" t="s">
        <v>294</v>
      </c>
      <c r="B765" s="292" t="s">
        <v>753</v>
      </c>
      <c r="C765" s="78">
        <v>5</v>
      </c>
      <c r="D765" s="78">
        <v>3</v>
      </c>
      <c r="E765" s="78">
        <v>3</v>
      </c>
      <c r="F765" s="78">
        <v>10</v>
      </c>
      <c r="G765" s="78">
        <v>11</v>
      </c>
      <c r="H765" s="78">
        <v>0</v>
      </c>
      <c r="I765" s="78">
        <v>46</v>
      </c>
      <c r="K765" s="78" t="s">
        <v>400</v>
      </c>
      <c r="L765" s="78" t="s">
        <v>791</v>
      </c>
      <c r="M765" s="78" t="s">
        <v>4</v>
      </c>
      <c r="N765" s="78" t="s">
        <v>212</v>
      </c>
      <c r="O765" s="78">
        <v>36</v>
      </c>
    </row>
    <row r="766" spans="1:15" s="78" customFormat="1" x14ac:dyDescent="0.35">
      <c r="A766" s="78" t="s">
        <v>294</v>
      </c>
      <c r="B766" s="292" t="s">
        <v>753</v>
      </c>
      <c r="C766" s="78">
        <v>6</v>
      </c>
      <c r="D766" s="78">
        <v>4</v>
      </c>
      <c r="E766" s="78">
        <v>3</v>
      </c>
      <c r="F766" s="78">
        <v>15</v>
      </c>
      <c r="G766" s="78">
        <v>18</v>
      </c>
      <c r="H766" s="78">
        <v>0</v>
      </c>
      <c r="I766" s="78">
        <v>46</v>
      </c>
      <c r="K766" s="78" t="s">
        <v>400</v>
      </c>
      <c r="L766" s="78" t="s">
        <v>504</v>
      </c>
      <c r="M766" s="78" t="s">
        <v>4</v>
      </c>
      <c r="N766" s="78" t="s">
        <v>212</v>
      </c>
      <c r="O766" s="78">
        <v>36</v>
      </c>
    </row>
    <row r="767" spans="1:15" s="78" customFormat="1" x14ac:dyDescent="0.35">
      <c r="A767" s="78" t="s">
        <v>294</v>
      </c>
      <c r="B767" s="292" t="s">
        <v>753</v>
      </c>
      <c r="C767" s="78">
        <v>7</v>
      </c>
      <c r="D767" s="78">
        <v>3</v>
      </c>
      <c r="E767" s="78">
        <v>3</v>
      </c>
      <c r="F767" s="78">
        <v>11</v>
      </c>
      <c r="G767" s="78">
        <v>12</v>
      </c>
      <c r="H767" s="78">
        <v>0</v>
      </c>
      <c r="I767" s="78">
        <v>46</v>
      </c>
      <c r="K767" s="78" t="s">
        <v>400</v>
      </c>
      <c r="L767" s="78" t="s">
        <v>792</v>
      </c>
      <c r="M767" s="78" t="s">
        <v>4</v>
      </c>
      <c r="N767" s="78" t="s">
        <v>212</v>
      </c>
      <c r="O767" s="78">
        <v>36</v>
      </c>
    </row>
    <row r="768" spans="1:15" s="78" customFormat="1" x14ac:dyDescent="0.35">
      <c r="A768" s="78" t="s">
        <v>294</v>
      </c>
      <c r="B768" s="292" t="s">
        <v>753</v>
      </c>
      <c r="C768" s="78">
        <v>8</v>
      </c>
      <c r="D768" s="78">
        <v>3</v>
      </c>
      <c r="E768" s="78">
        <v>3</v>
      </c>
      <c r="F768" s="78">
        <v>8</v>
      </c>
      <c r="G768" s="78">
        <v>11</v>
      </c>
      <c r="H768" s="78">
        <v>0</v>
      </c>
      <c r="I768" s="78">
        <v>46</v>
      </c>
      <c r="K768" s="78" t="s">
        <v>400</v>
      </c>
      <c r="L768" s="78" t="s">
        <v>793</v>
      </c>
      <c r="M768" s="78" t="s">
        <v>4</v>
      </c>
      <c r="N768" s="78" t="s">
        <v>212</v>
      </c>
      <c r="O768" s="78">
        <v>36</v>
      </c>
    </row>
    <row r="769" spans="1:15" s="78" customFormat="1" x14ac:dyDescent="0.35">
      <c r="A769" s="78" t="s">
        <v>294</v>
      </c>
      <c r="B769" s="292" t="s">
        <v>753</v>
      </c>
      <c r="C769" s="78">
        <v>9</v>
      </c>
      <c r="D769" s="78">
        <v>4</v>
      </c>
      <c r="E769" s="78">
        <v>3</v>
      </c>
      <c r="F769" s="78">
        <v>15</v>
      </c>
      <c r="G769" s="78">
        <v>22</v>
      </c>
      <c r="H769" s="78">
        <v>0</v>
      </c>
      <c r="I769" s="78">
        <v>46</v>
      </c>
      <c r="K769" s="78" t="s">
        <v>400</v>
      </c>
      <c r="L769" s="78" t="s">
        <v>504</v>
      </c>
      <c r="M769" s="78" t="s">
        <v>4</v>
      </c>
      <c r="N769" s="78" t="s">
        <v>212</v>
      </c>
      <c r="O769" s="78">
        <v>36</v>
      </c>
    </row>
    <row r="770" spans="1:15" s="78" customFormat="1" x14ac:dyDescent="0.35">
      <c r="A770" s="78" t="s">
        <v>294</v>
      </c>
      <c r="B770" s="292" t="s">
        <v>753</v>
      </c>
      <c r="C770" s="78">
        <v>10</v>
      </c>
      <c r="D770" s="78">
        <v>4</v>
      </c>
      <c r="E770" s="78">
        <v>3</v>
      </c>
      <c r="F770" s="78">
        <v>15</v>
      </c>
      <c r="G770" s="78">
        <v>15</v>
      </c>
      <c r="H770" s="78">
        <v>0</v>
      </c>
      <c r="I770" s="78">
        <v>46</v>
      </c>
      <c r="K770" s="78" t="s">
        <v>400</v>
      </c>
      <c r="L770" s="78" t="s">
        <v>504</v>
      </c>
      <c r="M770" s="78" t="s">
        <v>4</v>
      </c>
      <c r="N770" s="78" t="s">
        <v>212</v>
      </c>
      <c r="O770" s="78">
        <v>36</v>
      </c>
    </row>
    <row r="771" spans="1:15" s="78" customFormat="1" x14ac:dyDescent="0.35">
      <c r="A771" s="78" t="s">
        <v>294</v>
      </c>
      <c r="B771" s="292" t="s">
        <v>753</v>
      </c>
      <c r="C771" s="78">
        <v>11</v>
      </c>
      <c r="D771" s="78">
        <v>3</v>
      </c>
      <c r="E771" s="78">
        <v>3</v>
      </c>
      <c r="F771" s="78">
        <v>9</v>
      </c>
      <c r="G771" s="78">
        <v>16</v>
      </c>
      <c r="H771" s="78">
        <v>0</v>
      </c>
      <c r="I771" s="78">
        <v>46</v>
      </c>
      <c r="K771" s="78" t="s">
        <v>400</v>
      </c>
      <c r="L771" s="78" t="s">
        <v>506</v>
      </c>
      <c r="M771" s="78" t="s">
        <v>4</v>
      </c>
      <c r="N771" s="78" t="s">
        <v>212</v>
      </c>
      <c r="O771" s="78">
        <v>36</v>
      </c>
    </row>
    <row r="772" spans="1:15" s="78" customFormat="1" x14ac:dyDescent="0.35">
      <c r="A772" s="78" t="s">
        <v>294</v>
      </c>
      <c r="B772" s="292" t="s">
        <v>753</v>
      </c>
      <c r="C772" s="78">
        <v>12</v>
      </c>
      <c r="D772" s="78">
        <v>3</v>
      </c>
      <c r="E772" s="78">
        <v>3</v>
      </c>
      <c r="F772" s="78">
        <v>13</v>
      </c>
      <c r="G772" s="78">
        <v>14</v>
      </c>
      <c r="H772" s="78">
        <v>0</v>
      </c>
      <c r="I772" s="78">
        <v>46</v>
      </c>
      <c r="K772" s="78" t="s">
        <v>400</v>
      </c>
      <c r="L772" s="78" t="s">
        <v>508</v>
      </c>
      <c r="M772" s="78" t="s">
        <v>4</v>
      </c>
      <c r="N772" s="78" t="s">
        <v>212</v>
      </c>
      <c r="O772" s="78">
        <v>36</v>
      </c>
    </row>
    <row r="773" spans="1:15" s="78" customFormat="1" x14ac:dyDescent="0.35">
      <c r="A773" s="78" t="s">
        <v>294</v>
      </c>
      <c r="B773" s="292" t="s">
        <v>753</v>
      </c>
      <c r="C773" s="78">
        <v>13</v>
      </c>
      <c r="D773" s="78">
        <v>4</v>
      </c>
      <c r="E773" s="78">
        <v>3</v>
      </c>
      <c r="F773" s="78">
        <v>13</v>
      </c>
      <c r="G773" s="78">
        <v>18</v>
      </c>
      <c r="H773" s="78">
        <v>0</v>
      </c>
      <c r="I773" s="78">
        <v>46</v>
      </c>
      <c r="K773" s="78" t="s">
        <v>400</v>
      </c>
      <c r="L773" s="78" t="s">
        <v>508</v>
      </c>
      <c r="M773" s="78" t="s">
        <v>4</v>
      </c>
      <c r="N773" s="78" t="s">
        <v>212</v>
      </c>
      <c r="O773" s="78">
        <v>36</v>
      </c>
    </row>
    <row r="774" spans="1:15" s="78" customFormat="1" x14ac:dyDescent="0.35">
      <c r="A774" s="78" t="s">
        <v>294</v>
      </c>
      <c r="B774" s="292" t="s">
        <v>753</v>
      </c>
      <c r="C774" s="78">
        <v>14</v>
      </c>
      <c r="D774" s="78">
        <v>4</v>
      </c>
      <c r="E774" s="78">
        <v>3</v>
      </c>
      <c r="F774" s="78">
        <v>14</v>
      </c>
      <c r="G774" s="78">
        <v>16</v>
      </c>
      <c r="H774" s="78">
        <v>0</v>
      </c>
      <c r="I774" s="78">
        <v>46</v>
      </c>
      <c r="K774" s="78" t="s">
        <v>400</v>
      </c>
      <c r="L774" s="78" t="s">
        <v>510</v>
      </c>
      <c r="M774" s="78" t="s">
        <v>4</v>
      </c>
      <c r="N774" s="78" t="s">
        <v>212</v>
      </c>
      <c r="O774" s="78">
        <v>36</v>
      </c>
    </row>
    <row r="775" spans="1:15" s="78" customFormat="1" x14ac:dyDescent="0.35">
      <c r="A775" s="78" t="s">
        <v>294</v>
      </c>
      <c r="B775" s="292" t="s">
        <v>753</v>
      </c>
      <c r="C775" s="78">
        <v>15</v>
      </c>
      <c r="D775" s="78">
        <v>3</v>
      </c>
      <c r="E775" s="78">
        <v>3</v>
      </c>
      <c r="F775" s="78">
        <v>11</v>
      </c>
      <c r="G775" s="78">
        <v>12</v>
      </c>
      <c r="H775" s="78">
        <v>0</v>
      </c>
      <c r="I775" s="78">
        <v>46</v>
      </c>
      <c r="K775" s="78" t="s">
        <v>400</v>
      </c>
      <c r="L775" s="78" t="s">
        <v>792</v>
      </c>
      <c r="M775" s="78" t="s">
        <v>4</v>
      </c>
      <c r="N775" s="78" t="s">
        <v>212</v>
      </c>
      <c r="O775" s="78">
        <v>36</v>
      </c>
    </row>
    <row r="776" spans="1:15" s="78" customFormat="1" x14ac:dyDescent="0.35">
      <c r="A776" s="78" t="s">
        <v>294</v>
      </c>
      <c r="B776" s="292" t="s">
        <v>753</v>
      </c>
      <c r="C776" s="78">
        <v>16</v>
      </c>
      <c r="D776" s="78">
        <v>3</v>
      </c>
      <c r="E776" s="78">
        <v>3</v>
      </c>
      <c r="F776" s="78">
        <v>7</v>
      </c>
      <c r="G776" s="78">
        <v>8</v>
      </c>
      <c r="H776" s="78">
        <v>0</v>
      </c>
      <c r="I776" s="78">
        <v>46</v>
      </c>
      <c r="K776" s="78" t="s">
        <v>400</v>
      </c>
      <c r="L776" s="78" t="s">
        <v>794</v>
      </c>
      <c r="M776" s="78" t="s">
        <v>4</v>
      </c>
      <c r="N776" s="78" t="s">
        <v>212</v>
      </c>
      <c r="O776" s="78">
        <v>36</v>
      </c>
    </row>
    <row r="777" spans="1:15" s="78" customFormat="1" x14ac:dyDescent="0.35">
      <c r="A777" s="78" t="s">
        <v>294</v>
      </c>
      <c r="B777" s="292" t="s">
        <v>753</v>
      </c>
      <c r="C777" s="78">
        <v>17</v>
      </c>
      <c r="D777" s="78">
        <v>3</v>
      </c>
      <c r="E777" s="78">
        <v>3</v>
      </c>
      <c r="F777" s="78">
        <v>10</v>
      </c>
      <c r="G777" s="78">
        <v>11</v>
      </c>
      <c r="H777" s="78">
        <v>0</v>
      </c>
      <c r="I777" s="78">
        <v>46</v>
      </c>
      <c r="K777" s="78" t="s">
        <v>400</v>
      </c>
      <c r="L777" s="78" t="s">
        <v>791</v>
      </c>
      <c r="M777" s="78" t="s">
        <v>4</v>
      </c>
      <c r="N777" s="78" t="s">
        <v>212</v>
      </c>
      <c r="O777" s="78">
        <v>36</v>
      </c>
    </row>
    <row r="778" spans="1:15" s="78" customFormat="1" x14ac:dyDescent="0.35">
      <c r="A778" s="78" t="s">
        <v>294</v>
      </c>
      <c r="B778" s="292" t="s">
        <v>753</v>
      </c>
      <c r="C778" s="78">
        <v>18</v>
      </c>
      <c r="D778" s="78">
        <v>3</v>
      </c>
      <c r="E778" s="78">
        <v>3</v>
      </c>
      <c r="F778" s="78">
        <v>10</v>
      </c>
      <c r="G778" s="78">
        <v>11</v>
      </c>
      <c r="H778" s="78">
        <v>0</v>
      </c>
      <c r="I778" s="78">
        <v>46</v>
      </c>
      <c r="K778" s="78" t="s">
        <v>400</v>
      </c>
      <c r="L778" s="78" t="s">
        <v>791</v>
      </c>
      <c r="M778" s="78" t="s">
        <v>4</v>
      </c>
      <c r="N778" s="78" t="s">
        <v>212</v>
      </c>
      <c r="O778" s="78">
        <v>36</v>
      </c>
    </row>
    <row r="779" spans="1:15" s="78" customFormat="1" x14ac:dyDescent="0.35">
      <c r="A779" s="78" t="s">
        <v>294</v>
      </c>
      <c r="B779" s="292" t="s">
        <v>753</v>
      </c>
      <c r="C779" s="78">
        <v>19</v>
      </c>
      <c r="D779" s="78" t="s">
        <v>38</v>
      </c>
      <c r="E779" s="78">
        <v>0</v>
      </c>
      <c r="F779" s="78">
        <v>0</v>
      </c>
      <c r="G779" s="78">
        <v>0</v>
      </c>
      <c r="H779" s="78">
        <v>0</v>
      </c>
      <c r="I779" s="78">
        <v>46</v>
      </c>
      <c r="K779" s="78" t="s">
        <v>400</v>
      </c>
      <c r="L779" s="78" t="s">
        <v>795</v>
      </c>
      <c r="M779" s="78" t="s">
        <v>4</v>
      </c>
      <c r="N779" s="78" t="s">
        <v>212</v>
      </c>
      <c r="O779" s="78">
        <v>36</v>
      </c>
    </row>
    <row r="780" spans="1:15" s="78" customFormat="1" x14ac:dyDescent="0.35">
      <c r="A780" s="78" t="s">
        <v>294</v>
      </c>
      <c r="B780" s="292" t="s">
        <v>753</v>
      </c>
      <c r="C780" s="78">
        <v>20</v>
      </c>
      <c r="D780" s="78" t="s">
        <v>38</v>
      </c>
      <c r="E780" s="78">
        <v>0</v>
      </c>
      <c r="F780" s="78">
        <v>0</v>
      </c>
      <c r="G780" s="78">
        <v>0</v>
      </c>
      <c r="H780" s="78">
        <v>0</v>
      </c>
      <c r="I780" s="78">
        <v>46</v>
      </c>
      <c r="K780" s="78" t="s">
        <v>400</v>
      </c>
      <c r="L780" s="78" t="s">
        <v>795</v>
      </c>
      <c r="M780" s="78" t="s">
        <v>4</v>
      </c>
      <c r="N780" s="78" t="s">
        <v>212</v>
      </c>
      <c r="O780" s="78">
        <v>36</v>
      </c>
    </row>
    <row r="781" spans="1:15" s="78" customFormat="1" x14ac:dyDescent="0.35">
      <c r="A781" s="78" t="s">
        <v>294</v>
      </c>
      <c r="B781" s="292" t="s">
        <v>753</v>
      </c>
      <c r="C781" s="78">
        <v>21</v>
      </c>
      <c r="D781" s="78" t="s">
        <v>38</v>
      </c>
      <c r="E781" s="78">
        <v>0</v>
      </c>
      <c r="F781" s="78">
        <v>0</v>
      </c>
      <c r="G781" s="78">
        <v>0</v>
      </c>
      <c r="H781" s="78">
        <v>0</v>
      </c>
      <c r="I781" s="78">
        <v>46</v>
      </c>
      <c r="K781" s="78" t="s">
        <v>400</v>
      </c>
      <c r="L781" s="78" t="s">
        <v>795</v>
      </c>
      <c r="M781" s="78" t="s">
        <v>4</v>
      </c>
      <c r="N781" s="78" t="s">
        <v>212</v>
      </c>
      <c r="O781" s="78">
        <v>36</v>
      </c>
    </row>
    <row r="782" spans="1:15" s="78" customFormat="1" x14ac:dyDescent="0.35">
      <c r="A782" s="78" t="s">
        <v>294</v>
      </c>
      <c r="B782" s="292" t="s">
        <v>753</v>
      </c>
      <c r="C782" s="78">
        <v>22</v>
      </c>
      <c r="D782" s="78" t="s">
        <v>38</v>
      </c>
      <c r="E782" s="78">
        <v>0</v>
      </c>
      <c r="F782" s="78">
        <v>0</v>
      </c>
      <c r="G782" s="78">
        <v>0</v>
      </c>
      <c r="H782" s="78">
        <v>0</v>
      </c>
      <c r="I782" s="78">
        <v>46</v>
      </c>
      <c r="K782" s="78" t="s">
        <v>400</v>
      </c>
      <c r="L782" s="78" t="s">
        <v>795</v>
      </c>
      <c r="M782" s="78" t="s">
        <v>4</v>
      </c>
      <c r="N782" s="78" t="s">
        <v>212</v>
      </c>
      <c r="O782" s="78">
        <v>36</v>
      </c>
    </row>
    <row r="783" spans="1:15" s="78" customFormat="1" x14ac:dyDescent="0.35">
      <c r="A783" s="78" t="s">
        <v>294</v>
      </c>
      <c r="B783" s="292" t="s">
        <v>753</v>
      </c>
      <c r="C783" s="78">
        <v>23</v>
      </c>
      <c r="D783" s="78" t="s">
        <v>38</v>
      </c>
      <c r="E783" s="78">
        <v>0</v>
      </c>
      <c r="F783" s="78">
        <v>0</v>
      </c>
      <c r="G783" s="78">
        <v>0</v>
      </c>
      <c r="H783" s="78">
        <v>0</v>
      </c>
      <c r="I783" s="78">
        <v>46</v>
      </c>
      <c r="K783" s="78" t="s">
        <v>400</v>
      </c>
      <c r="L783" s="78" t="s">
        <v>795</v>
      </c>
      <c r="M783" s="78" t="s">
        <v>4</v>
      </c>
      <c r="N783" s="78" t="s">
        <v>212</v>
      </c>
      <c r="O783" s="78">
        <v>36</v>
      </c>
    </row>
    <row r="784" spans="1:15" s="78" customFormat="1" x14ac:dyDescent="0.35">
      <c r="A784" s="78" t="s">
        <v>294</v>
      </c>
      <c r="B784" s="292" t="s">
        <v>753</v>
      </c>
      <c r="C784" s="78">
        <v>24</v>
      </c>
      <c r="D784" s="78" t="s">
        <v>38</v>
      </c>
      <c r="E784" s="78">
        <v>0</v>
      </c>
      <c r="F784" s="78">
        <v>0</v>
      </c>
      <c r="G784" s="78">
        <v>0</v>
      </c>
      <c r="H784" s="78">
        <v>0</v>
      </c>
      <c r="I784" s="78">
        <v>46</v>
      </c>
      <c r="K784" s="78" t="s">
        <v>400</v>
      </c>
      <c r="L784" s="78" t="s">
        <v>795</v>
      </c>
      <c r="M784" s="78" t="s">
        <v>4</v>
      </c>
      <c r="N784" s="78" t="s">
        <v>212</v>
      </c>
      <c r="O784" s="78">
        <v>36</v>
      </c>
    </row>
    <row r="785" spans="1:15" s="78" customFormat="1" x14ac:dyDescent="0.35">
      <c r="A785" s="78" t="s">
        <v>294</v>
      </c>
      <c r="B785" s="292" t="s">
        <v>753</v>
      </c>
      <c r="C785" s="78">
        <v>25</v>
      </c>
      <c r="D785" s="78" t="s">
        <v>38</v>
      </c>
      <c r="E785" s="78">
        <v>0</v>
      </c>
      <c r="F785" s="78">
        <v>0</v>
      </c>
      <c r="G785" s="78">
        <v>0</v>
      </c>
      <c r="H785" s="78">
        <v>0</v>
      </c>
      <c r="I785" s="78">
        <v>46</v>
      </c>
      <c r="K785" s="78" t="s">
        <v>400</v>
      </c>
      <c r="L785" s="78" t="s">
        <v>795</v>
      </c>
      <c r="M785" s="78" t="s">
        <v>4</v>
      </c>
      <c r="N785" s="78" t="s">
        <v>212</v>
      </c>
      <c r="O785" s="78">
        <v>36</v>
      </c>
    </row>
    <row r="786" spans="1:15" s="78" customFormat="1" x14ac:dyDescent="0.35">
      <c r="A786" s="78" t="s">
        <v>294</v>
      </c>
      <c r="B786" s="292" t="s">
        <v>753</v>
      </c>
      <c r="C786" s="78">
        <v>26</v>
      </c>
      <c r="D786" s="78" t="s">
        <v>38</v>
      </c>
      <c r="E786" s="78">
        <v>0</v>
      </c>
      <c r="F786" s="78">
        <v>0</v>
      </c>
      <c r="G786" s="78">
        <v>0</v>
      </c>
      <c r="H786" s="78">
        <v>0</v>
      </c>
      <c r="I786" s="78">
        <v>46</v>
      </c>
      <c r="K786" s="78" t="s">
        <v>400</v>
      </c>
      <c r="L786" s="78" t="s">
        <v>795</v>
      </c>
      <c r="M786" s="78" t="s">
        <v>4</v>
      </c>
      <c r="N786" s="78" t="s">
        <v>212</v>
      </c>
      <c r="O786" s="78">
        <v>36</v>
      </c>
    </row>
    <row r="787" spans="1:15" s="78" customFormat="1" x14ac:dyDescent="0.35">
      <c r="A787" s="78" t="s">
        <v>294</v>
      </c>
      <c r="B787" s="292" t="s">
        <v>753</v>
      </c>
      <c r="C787" s="78">
        <v>27</v>
      </c>
      <c r="D787" s="78" t="s">
        <v>38</v>
      </c>
      <c r="E787" s="78">
        <v>0</v>
      </c>
      <c r="F787" s="78">
        <v>0</v>
      </c>
      <c r="G787" s="78">
        <v>0</v>
      </c>
      <c r="H787" s="78">
        <v>0</v>
      </c>
      <c r="I787" s="78">
        <v>46</v>
      </c>
      <c r="K787" s="78" t="s">
        <v>400</v>
      </c>
      <c r="L787" s="78" t="s">
        <v>795</v>
      </c>
      <c r="M787" s="78" t="s">
        <v>4</v>
      </c>
      <c r="N787" s="78" t="s">
        <v>212</v>
      </c>
      <c r="O787" s="78">
        <v>36</v>
      </c>
    </row>
    <row r="788" spans="1:15" s="65" customFormat="1" ht="15" customHeight="1" x14ac:dyDescent="0.35">
      <c r="A788" s="65" t="s">
        <v>290</v>
      </c>
      <c r="B788" s="290"/>
      <c r="C788" s="65">
        <v>1</v>
      </c>
      <c r="D788" s="65">
        <v>3</v>
      </c>
      <c r="E788" s="65">
        <v>3</v>
      </c>
      <c r="F788" s="65">
        <v>14</v>
      </c>
      <c r="G788" s="65">
        <v>14</v>
      </c>
      <c r="H788" s="65">
        <v>0</v>
      </c>
      <c r="K788" s="65" t="s">
        <v>772</v>
      </c>
      <c r="L788" s="65" t="s">
        <v>796</v>
      </c>
      <c r="M788" s="65" t="s">
        <v>4</v>
      </c>
      <c r="N788" s="65" t="s">
        <v>212</v>
      </c>
      <c r="O788" s="65">
        <v>36</v>
      </c>
    </row>
    <row r="789" spans="1:15" s="65" customFormat="1" x14ac:dyDescent="0.35">
      <c r="A789" s="65" t="s">
        <v>290</v>
      </c>
      <c r="B789" s="290"/>
      <c r="C789" s="65">
        <v>2</v>
      </c>
      <c r="D789" s="65">
        <v>4</v>
      </c>
      <c r="E789" s="65">
        <v>3</v>
      </c>
      <c r="F789" s="65">
        <v>12</v>
      </c>
      <c r="G789" s="65">
        <v>12</v>
      </c>
      <c r="H789" s="65">
        <v>0</v>
      </c>
      <c r="K789" s="65" t="s">
        <v>772</v>
      </c>
      <c r="L789" s="65" t="s">
        <v>797</v>
      </c>
      <c r="M789" s="65" t="s">
        <v>4</v>
      </c>
      <c r="N789" s="65" t="s">
        <v>212</v>
      </c>
      <c r="O789" s="65">
        <v>36</v>
      </c>
    </row>
    <row r="790" spans="1:15" s="65" customFormat="1" x14ac:dyDescent="0.35">
      <c r="A790" s="65" t="s">
        <v>290</v>
      </c>
      <c r="B790" s="290"/>
      <c r="C790" s="65">
        <v>3</v>
      </c>
      <c r="D790" s="65">
        <v>4</v>
      </c>
      <c r="E790" s="65">
        <v>3</v>
      </c>
      <c r="F790" s="65">
        <v>16</v>
      </c>
      <c r="G790" s="65">
        <v>16</v>
      </c>
      <c r="H790" s="65">
        <v>0</v>
      </c>
      <c r="K790" s="65" t="s">
        <v>772</v>
      </c>
      <c r="L790" s="65" t="s">
        <v>798</v>
      </c>
      <c r="M790" s="65" t="s">
        <v>4</v>
      </c>
      <c r="N790" s="65" t="s">
        <v>212</v>
      </c>
      <c r="O790" s="65">
        <v>36</v>
      </c>
    </row>
    <row r="791" spans="1:15" s="65" customFormat="1" x14ac:dyDescent="0.35">
      <c r="A791" s="65" t="s">
        <v>290</v>
      </c>
      <c r="B791" s="290"/>
      <c r="C791" s="65">
        <v>4</v>
      </c>
      <c r="D791" s="65">
        <v>3</v>
      </c>
      <c r="E791" s="65">
        <v>3</v>
      </c>
      <c r="F791" s="65">
        <v>10</v>
      </c>
      <c r="G791" s="65">
        <v>10</v>
      </c>
      <c r="H791" s="65">
        <v>0</v>
      </c>
      <c r="K791" s="65" t="s">
        <v>772</v>
      </c>
      <c r="L791" s="65" t="s">
        <v>799</v>
      </c>
      <c r="M791" s="65" t="s">
        <v>4</v>
      </c>
      <c r="N791" s="65" t="s">
        <v>212</v>
      </c>
      <c r="O791" s="65">
        <v>36</v>
      </c>
    </row>
    <row r="792" spans="1:15" s="65" customFormat="1" x14ac:dyDescent="0.35">
      <c r="A792" s="65" t="s">
        <v>290</v>
      </c>
      <c r="B792" s="290"/>
      <c r="C792" s="65">
        <v>5</v>
      </c>
      <c r="D792" s="65">
        <v>3</v>
      </c>
      <c r="E792" s="65">
        <v>3</v>
      </c>
      <c r="F792" s="65">
        <v>10</v>
      </c>
      <c r="G792" s="65">
        <v>10</v>
      </c>
      <c r="H792" s="65">
        <v>0</v>
      </c>
      <c r="K792" s="65" t="s">
        <v>772</v>
      </c>
      <c r="L792" s="65" t="s">
        <v>799</v>
      </c>
      <c r="M792" s="65" t="s">
        <v>4</v>
      </c>
      <c r="N792" s="65" t="s">
        <v>212</v>
      </c>
      <c r="O792" s="65">
        <v>36</v>
      </c>
    </row>
    <row r="793" spans="1:15" s="65" customFormat="1" x14ac:dyDescent="0.35">
      <c r="A793" s="65" t="s">
        <v>290</v>
      </c>
      <c r="B793" s="290"/>
      <c r="C793" s="65">
        <v>6</v>
      </c>
      <c r="D793" s="65">
        <v>4</v>
      </c>
      <c r="E793" s="65">
        <v>3</v>
      </c>
      <c r="F793" s="65">
        <v>15</v>
      </c>
      <c r="G793" s="65">
        <v>15</v>
      </c>
      <c r="H793" s="65">
        <v>0</v>
      </c>
      <c r="K793" s="65" t="s">
        <v>772</v>
      </c>
      <c r="L793" s="65" t="s">
        <v>800</v>
      </c>
      <c r="M793" s="65" t="s">
        <v>4</v>
      </c>
      <c r="N793" s="65" t="s">
        <v>212</v>
      </c>
      <c r="O793" s="65">
        <v>36</v>
      </c>
    </row>
    <row r="794" spans="1:15" s="65" customFormat="1" x14ac:dyDescent="0.35">
      <c r="A794" s="65" t="s">
        <v>290</v>
      </c>
      <c r="B794" s="290"/>
      <c r="C794" s="65">
        <v>7</v>
      </c>
      <c r="D794" s="65">
        <v>3</v>
      </c>
      <c r="E794" s="65">
        <v>3</v>
      </c>
      <c r="F794" s="65">
        <v>11</v>
      </c>
      <c r="G794" s="65">
        <v>9</v>
      </c>
      <c r="H794" s="65">
        <v>0</v>
      </c>
      <c r="K794" s="65" t="s">
        <v>772</v>
      </c>
      <c r="L794" s="65" t="s">
        <v>801</v>
      </c>
      <c r="M794" s="65" t="s">
        <v>4</v>
      </c>
      <c r="N794" s="65" t="s">
        <v>212</v>
      </c>
      <c r="O794" s="65">
        <v>36</v>
      </c>
    </row>
    <row r="795" spans="1:15" s="65" customFormat="1" x14ac:dyDescent="0.35">
      <c r="A795" s="65" t="s">
        <v>290</v>
      </c>
      <c r="B795" s="290"/>
      <c r="C795" s="65">
        <v>8</v>
      </c>
      <c r="D795" s="65">
        <v>3</v>
      </c>
      <c r="E795" s="65">
        <v>3</v>
      </c>
      <c r="F795" s="65">
        <v>8</v>
      </c>
      <c r="G795" s="65">
        <v>8</v>
      </c>
      <c r="H795" s="65">
        <v>0</v>
      </c>
      <c r="K795" s="65" t="s">
        <v>772</v>
      </c>
      <c r="L795" s="65" t="s">
        <v>802</v>
      </c>
      <c r="M795" s="65" t="s">
        <v>4</v>
      </c>
      <c r="N795" s="65" t="s">
        <v>212</v>
      </c>
      <c r="O795" s="65">
        <v>36</v>
      </c>
    </row>
    <row r="796" spans="1:15" s="65" customFormat="1" x14ac:dyDescent="0.35">
      <c r="A796" s="65" t="s">
        <v>290</v>
      </c>
      <c r="B796" s="290"/>
      <c r="C796" s="65">
        <v>9</v>
      </c>
      <c r="D796" s="65">
        <v>4</v>
      </c>
      <c r="E796" s="65">
        <v>3</v>
      </c>
      <c r="F796" s="65">
        <v>15</v>
      </c>
      <c r="G796" s="65">
        <v>15</v>
      </c>
      <c r="H796" s="65">
        <v>0</v>
      </c>
      <c r="K796" s="65" t="s">
        <v>772</v>
      </c>
      <c r="L796" s="65" t="s">
        <v>800</v>
      </c>
      <c r="M796" s="65" t="s">
        <v>4</v>
      </c>
      <c r="N796" s="65" t="s">
        <v>212</v>
      </c>
      <c r="O796" s="65">
        <v>36</v>
      </c>
    </row>
    <row r="797" spans="1:15" s="65" customFormat="1" x14ac:dyDescent="0.35">
      <c r="A797" s="65" t="s">
        <v>290</v>
      </c>
      <c r="B797" s="290"/>
      <c r="C797" s="65">
        <v>10</v>
      </c>
      <c r="D797" s="65">
        <v>4</v>
      </c>
      <c r="E797" s="65">
        <v>3</v>
      </c>
      <c r="F797" s="65">
        <v>15</v>
      </c>
      <c r="G797" s="65">
        <v>15</v>
      </c>
      <c r="H797" s="65">
        <v>0</v>
      </c>
      <c r="K797" s="65" t="s">
        <v>772</v>
      </c>
      <c r="L797" s="65" t="s">
        <v>800</v>
      </c>
      <c r="M797" s="65" t="s">
        <v>4</v>
      </c>
      <c r="N797" s="65" t="s">
        <v>212</v>
      </c>
      <c r="O797" s="65">
        <v>36</v>
      </c>
    </row>
    <row r="798" spans="1:15" s="65" customFormat="1" x14ac:dyDescent="0.35">
      <c r="A798" s="65" t="s">
        <v>290</v>
      </c>
      <c r="B798" s="290"/>
      <c r="C798" s="65">
        <v>11</v>
      </c>
      <c r="D798" s="65">
        <v>3</v>
      </c>
      <c r="E798" s="65">
        <v>3</v>
      </c>
      <c r="F798" s="65">
        <v>9</v>
      </c>
      <c r="G798" s="65">
        <v>9</v>
      </c>
      <c r="H798" s="65">
        <v>0</v>
      </c>
      <c r="K798" s="65" t="s">
        <v>772</v>
      </c>
      <c r="L798" s="65" t="s">
        <v>803</v>
      </c>
      <c r="M798" s="65" t="s">
        <v>4</v>
      </c>
      <c r="N798" s="65" t="s">
        <v>212</v>
      </c>
      <c r="O798" s="65">
        <v>36</v>
      </c>
    </row>
    <row r="799" spans="1:15" s="65" customFormat="1" x14ac:dyDescent="0.35">
      <c r="A799" s="65" t="s">
        <v>290</v>
      </c>
      <c r="B799" s="290"/>
      <c r="C799" s="65">
        <v>12</v>
      </c>
      <c r="D799" s="65">
        <v>3</v>
      </c>
      <c r="E799" s="65">
        <v>3</v>
      </c>
      <c r="F799" s="65">
        <v>13</v>
      </c>
      <c r="G799" s="65">
        <v>12</v>
      </c>
      <c r="H799" s="65">
        <v>0</v>
      </c>
      <c r="K799" s="65" t="s">
        <v>772</v>
      </c>
      <c r="L799" s="65" t="s">
        <v>804</v>
      </c>
      <c r="M799" s="65" t="s">
        <v>4</v>
      </c>
      <c r="N799" s="65" t="s">
        <v>212</v>
      </c>
      <c r="O799" s="65">
        <v>36</v>
      </c>
    </row>
    <row r="800" spans="1:15" s="65" customFormat="1" x14ac:dyDescent="0.35">
      <c r="A800" s="65" t="s">
        <v>290</v>
      </c>
      <c r="B800" s="290"/>
      <c r="C800" s="65">
        <v>13</v>
      </c>
      <c r="D800" s="65">
        <v>4</v>
      </c>
      <c r="E800" s="65">
        <v>3</v>
      </c>
      <c r="F800" s="65">
        <v>13</v>
      </c>
      <c r="G800" s="65">
        <v>13</v>
      </c>
      <c r="H800" s="65">
        <v>0</v>
      </c>
      <c r="K800" s="65" t="s">
        <v>772</v>
      </c>
      <c r="L800" s="65" t="s">
        <v>804</v>
      </c>
      <c r="M800" s="65" t="s">
        <v>4</v>
      </c>
      <c r="N800" s="65" t="s">
        <v>212</v>
      </c>
      <c r="O800" s="65">
        <v>36</v>
      </c>
    </row>
    <row r="801" spans="1:16" s="65" customFormat="1" x14ac:dyDescent="0.35">
      <c r="A801" s="65" t="s">
        <v>290</v>
      </c>
      <c r="B801" s="290"/>
      <c r="C801" s="65">
        <v>14</v>
      </c>
      <c r="D801" s="65">
        <v>4</v>
      </c>
      <c r="E801" s="65">
        <v>3</v>
      </c>
      <c r="F801" s="65">
        <v>14</v>
      </c>
      <c r="G801" s="65">
        <v>14</v>
      </c>
      <c r="H801" s="65">
        <v>0</v>
      </c>
      <c r="K801" s="65" t="s">
        <v>772</v>
      </c>
      <c r="L801" s="65" t="s">
        <v>796</v>
      </c>
      <c r="M801" s="65" t="s">
        <v>4</v>
      </c>
      <c r="N801" s="65" t="s">
        <v>212</v>
      </c>
      <c r="O801" s="65">
        <v>36</v>
      </c>
    </row>
    <row r="802" spans="1:16" s="65" customFormat="1" x14ac:dyDescent="0.35">
      <c r="A802" s="65" t="s">
        <v>290</v>
      </c>
      <c r="B802" s="290"/>
      <c r="C802" s="65">
        <v>15</v>
      </c>
      <c r="D802" s="65">
        <v>3</v>
      </c>
      <c r="E802" s="65">
        <v>3</v>
      </c>
      <c r="F802" s="65">
        <v>11</v>
      </c>
      <c r="G802" s="65">
        <v>11</v>
      </c>
      <c r="H802" s="65">
        <v>0</v>
      </c>
      <c r="K802" s="65" t="s">
        <v>772</v>
      </c>
      <c r="L802" s="65" t="s">
        <v>801</v>
      </c>
      <c r="M802" s="65" t="s">
        <v>4</v>
      </c>
      <c r="N802" s="65" t="s">
        <v>212</v>
      </c>
      <c r="O802" s="65">
        <v>36</v>
      </c>
    </row>
    <row r="803" spans="1:16" s="65" customFormat="1" x14ac:dyDescent="0.35">
      <c r="A803" s="65" t="s">
        <v>290</v>
      </c>
      <c r="B803" s="290"/>
      <c r="C803" s="65">
        <v>16</v>
      </c>
      <c r="D803" s="65">
        <v>3</v>
      </c>
      <c r="E803" s="65">
        <v>3</v>
      </c>
      <c r="F803" s="65">
        <v>7</v>
      </c>
      <c r="G803" s="65">
        <v>7</v>
      </c>
      <c r="H803" s="65">
        <v>0</v>
      </c>
      <c r="K803" s="65" t="s">
        <v>772</v>
      </c>
      <c r="L803" s="65" t="s">
        <v>805</v>
      </c>
      <c r="M803" s="65" t="s">
        <v>4</v>
      </c>
      <c r="N803" s="65" t="s">
        <v>212</v>
      </c>
      <c r="O803" s="65">
        <v>36</v>
      </c>
    </row>
    <row r="804" spans="1:16" s="65" customFormat="1" x14ac:dyDescent="0.35">
      <c r="A804" s="65" t="s">
        <v>290</v>
      </c>
      <c r="B804" s="290"/>
      <c r="C804" s="65">
        <v>17</v>
      </c>
      <c r="D804" s="65">
        <v>3</v>
      </c>
      <c r="E804" s="65">
        <v>3</v>
      </c>
      <c r="F804" s="65">
        <v>10</v>
      </c>
      <c r="G804" s="65">
        <v>8</v>
      </c>
      <c r="H804" s="65">
        <v>0</v>
      </c>
      <c r="K804" s="65" t="s">
        <v>772</v>
      </c>
      <c r="L804" s="65" t="s">
        <v>799</v>
      </c>
      <c r="M804" s="65" t="s">
        <v>4</v>
      </c>
      <c r="N804" s="65" t="s">
        <v>212</v>
      </c>
      <c r="O804" s="65">
        <v>36</v>
      </c>
    </row>
    <row r="805" spans="1:16" s="65" customFormat="1" x14ac:dyDescent="0.35">
      <c r="A805" s="65" t="s">
        <v>290</v>
      </c>
      <c r="B805" s="290"/>
      <c r="C805" s="65">
        <v>18</v>
      </c>
      <c r="D805" s="65">
        <v>3</v>
      </c>
      <c r="E805" s="65">
        <v>3</v>
      </c>
      <c r="F805" s="65">
        <v>10</v>
      </c>
      <c r="G805" s="65">
        <v>10</v>
      </c>
      <c r="H805" s="65">
        <v>0</v>
      </c>
      <c r="K805" s="65" t="s">
        <v>772</v>
      </c>
      <c r="L805" s="65" t="s">
        <v>799</v>
      </c>
      <c r="M805" s="65" t="s">
        <v>4</v>
      </c>
      <c r="N805" s="65" t="s">
        <v>212</v>
      </c>
      <c r="O805" s="65">
        <v>36</v>
      </c>
    </row>
    <row r="806" spans="1:16" s="65" customFormat="1" x14ac:dyDescent="0.35">
      <c r="A806" s="65" t="s">
        <v>290</v>
      </c>
      <c r="B806" s="290"/>
      <c r="C806" s="65">
        <v>19</v>
      </c>
      <c r="D806" s="65" t="s">
        <v>38</v>
      </c>
      <c r="E806" s="65">
        <v>0</v>
      </c>
      <c r="F806" s="65">
        <v>0</v>
      </c>
      <c r="G806" s="65">
        <v>0</v>
      </c>
      <c r="H806" s="65">
        <v>0</v>
      </c>
      <c r="K806" s="65" t="s">
        <v>772</v>
      </c>
      <c r="L806" s="65" t="s">
        <v>806</v>
      </c>
      <c r="M806" s="65" t="s">
        <v>4</v>
      </c>
      <c r="N806" s="65" t="s">
        <v>212</v>
      </c>
      <c r="O806" s="65">
        <v>36</v>
      </c>
    </row>
    <row r="807" spans="1:16" s="65" customFormat="1" x14ac:dyDescent="0.35">
      <c r="A807" s="65" t="s">
        <v>290</v>
      </c>
      <c r="B807" s="290"/>
      <c r="C807" s="65">
        <v>20</v>
      </c>
      <c r="D807" s="65" t="s">
        <v>38</v>
      </c>
      <c r="E807" s="65">
        <v>0</v>
      </c>
      <c r="F807" s="65">
        <v>0</v>
      </c>
      <c r="G807" s="65">
        <v>0</v>
      </c>
      <c r="H807" s="65">
        <v>0</v>
      </c>
      <c r="K807" s="65" t="s">
        <v>772</v>
      </c>
      <c r="L807" s="65" t="s">
        <v>806</v>
      </c>
      <c r="M807" s="65" t="s">
        <v>4</v>
      </c>
      <c r="N807" s="65" t="s">
        <v>212</v>
      </c>
      <c r="O807" s="65">
        <v>36</v>
      </c>
    </row>
    <row r="808" spans="1:16" s="65" customFormat="1" x14ac:dyDescent="0.35">
      <c r="A808" s="65" t="s">
        <v>290</v>
      </c>
      <c r="B808" s="290"/>
      <c r="C808" s="65">
        <v>21</v>
      </c>
      <c r="D808" s="65" t="s">
        <v>38</v>
      </c>
      <c r="E808" s="65">
        <v>0</v>
      </c>
      <c r="F808" s="65">
        <v>0</v>
      </c>
      <c r="G808" s="65">
        <v>0</v>
      </c>
      <c r="H808" s="65">
        <v>0</v>
      </c>
      <c r="K808" s="65" t="s">
        <v>772</v>
      </c>
      <c r="L808" s="65" t="s">
        <v>806</v>
      </c>
      <c r="M808" s="65" t="s">
        <v>4</v>
      </c>
      <c r="N808" s="65" t="s">
        <v>212</v>
      </c>
      <c r="O808" s="65">
        <v>36</v>
      </c>
    </row>
    <row r="809" spans="1:16" s="65" customFormat="1" x14ac:dyDescent="0.35">
      <c r="A809" s="65" t="s">
        <v>290</v>
      </c>
      <c r="B809" s="290"/>
      <c r="C809" s="65">
        <v>22</v>
      </c>
      <c r="D809" s="65" t="s">
        <v>38</v>
      </c>
      <c r="E809" s="65">
        <v>0</v>
      </c>
      <c r="F809" s="65">
        <v>0</v>
      </c>
      <c r="G809" s="65">
        <v>0</v>
      </c>
      <c r="H809" s="65">
        <v>0</v>
      </c>
      <c r="K809" s="65" t="s">
        <v>772</v>
      </c>
      <c r="L809" s="65" t="s">
        <v>806</v>
      </c>
      <c r="M809" s="65" t="s">
        <v>4</v>
      </c>
      <c r="N809" s="65" t="s">
        <v>212</v>
      </c>
      <c r="O809" s="65">
        <v>36</v>
      </c>
    </row>
    <row r="810" spans="1:16" s="65" customFormat="1" x14ac:dyDescent="0.35">
      <c r="A810" s="65" t="s">
        <v>290</v>
      </c>
      <c r="B810" s="290"/>
      <c r="C810" s="65">
        <v>23</v>
      </c>
      <c r="D810" s="65" t="s">
        <v>38</v>
      </c>
      <c r="E810" s="65">
        <v>0</v>
      </c>
      <c r="F810" s="65">
        <v>0</v>
      </c>
      <c r="G810" s="65">
        <v>0</v>
      </c>
      <c r="H810" s="65">
        <v>0</v>
      </c>
      <c r="K810" s="65" t="s">
        <v>772</v>
      </c>
      <c r="L810" s="65" t="s">
        <v>806</v>
      </c>
      <c r="M810" s="65" t="s">
        <v>4</v>
      </c>
      <c r="N810" s="65" t="s">
        <v>212</v>
      </c>
      <c r="O810" s="65">
        <v>36</v>
      </c>
    </row>
    <row r="811" spans="1:16" s="65" customFormat="1" x14ac:dyDescent="0.35">
      <c r="A811" s="65" t="s">
        <v>290</v>
      </c>
      <c r="B811" s="290"/>
      <c r="C811" s="65">
        <v>24</v>
      </c>
      <c r="D811" s="65" t="s">
        <v>38</v>
      </c>
      <c r="E811" s="65">
        <v>0</v>
      </c>
      <c r="F811" s="65">
        <v>0</v>
      </c>
      <c r="G811" s="65">
        <v>0</v>
      </c>
      <c r="H811" s="65">
        <v>0</v>
      </c>
      <c r="K811" s="65" t="s">
        <v>772</v>
      </c>
      <c r="L811" s="65" t="s">
        <v>806</v>
      </c>
      <c r="M811" s="65" t="s">
        <v>4</v>
      </c>
      <c r="N811" s="65" t="s">
        <v>212</v>
      </c>
      <c r="O811" s="65">
        <v>36</v>
      </c>
    </row>
    <row r="812" spans="1:16" s="65" customFormat="1" x14ac:dyDescent="0.35">
      <c r="A812" s="65" t="s">
        <v>290</v>
      </c>
      <c r="B812" s="290"/>
      <c r="C812" s="65">
        <v>25</v>
      </c>
      <c r="D812" s="65" t="s">
        <v>38</v>
      </c>
      <c r="E812" s="65">
        <v>0</v>
      </c>
      <c r="F812" s="65">
        <v>0</v>
      </c>
      <c r="G812" s="65">
        <v>0</v>
      </c>
      <c r="H812" s="65">
        <v>0</v>
      </c>
      <c r="K812" s="65" t="s">
        <v>772</v>
      </c>
      <c r="L812" s="65" t="s">
        <v>806</v>
      </c>
      <c r="M812" s="65" t="s">
        <v>4</v>
      </c>
      <c r="N812" s="65" t="s">
        <v>212</v>
      </c>
      <c r="O812" s="65">
        <v>36</v>
      </c>
    </row>
    <row r="813" spans="1:16" s="65" customFormat="1" x14ac:dyDescent="0.35">
      <c r="A813" s="65" t="s">
        <v>290</v>
      </c>
      <c r="B813" s="290"/>
      <c r="C813" s="65">
        <v>26</v>
      </c>
      <c r="D813" s="65" t="s">
        <v>38</v>
      </c>
      <c r="E813" s="65">
        <v>0</v>
      </c>
      <c r="F813" s="65">
        <v>0</v>
      </c>
      <c r="G813" s="65">
        <v>0</v>
      </c>
      <c r="H813" s="65">
        <v>0</v>
      </c>
      <c r="K813" s="65" t="s">
        <v>772</v>
      </c>
      <c r="L813" s="65" t="s">
        <v>806</v>
      </c>
      <c r="M813" s="65" t="s">
        <v>4</v>
      </c>
      <c r="N813" s="65" t="s">
        <v>212</v>
      </c>
      <c r="O813" s="65">
        <v>36</v>
      </c>
    </row>
    <row r="814" spans="1:16" s="65" customFormat="1" x14ac:dyDescent="0.35">
      <c r="A814" s="65" t="s">
        <v>290</v>
      </c>
      <c r="B814" s="290"/>
      <c r="C814" s="65">
        <v>27</v>
      </c>
      <c r="D814" s="65" t="s">
        <v>38</v>
      </c>
      <c r="E814" s="65">
        <v>0</v>
      </c>
      <c r="F814" s="65">
        <v>0</v>
      </c>
      <c r="G814" s="65">
        <v>0</v>
      </c>
      <c r="H814" s="65">
        <v>0</v>
      </c>
      <c r="K814" s="65" t="s">
        <v>772</v>
      </c>
      <c r="L814" s="65" t="s">
        <v>806</v>
      </c>
      <c r="M814" s="65" t="s">
        <v>4</v>
      </c>
      <c r="N814" s="65" t="s">
        <v>212</v>
      </c>
      <c r="O814" s="65">
        <v>36</v>
      </c>
    </row>
    <row r="815" spans="1:16" s="78" customFormat="1" ht="15" customHeight="1" x14ac:dyDescent="0.35">
      <c r="A815" s="313" t="s">
        <v>482</v>
      </c>
      <c r="B815" s="293">
        <v>15</v>
      </c>
      <c r="C815" s="78">
        <v>1</v>
      </c>
      <c r="D815" s="78">
        <v>3</v>
      </c>
      <c r="H815" s="78">
        <v>1</v>
      </c>
      <c r="I815" s="78">
        <v>6</v>
      </c>
      <c r="J815" s="78">
        <v>37</v>
      </c>
      <c r="K815" s="78">
        <v>61</v>
      </c>
      <c r="L815" s="78" t="s">
        <v>484</v>
      </c>
      <c r="M815" s="78" t="s">
        <v>4</v>
      </c>
      <c r="N815" s="78" t="s">
        <v>212</v>
      </c>
      <c r="O815" s="78">
        <v>37</v>
      </c>
      <c r="P815" s="78" t="s">
        <v>483</v>
      </c>
    </row>
    <row r="816" spans="1:16" s="78" customFormat="1" x14ac:dyDescent="0.35">
      <c r="A816" s="313" t="s">
        <v>482</v>
      </c>
      <c r="B816" s="293">
        <v>15</v>
      </c>
      <c r="C816" s="78">
        <v>2</v>
      </c>
      <c r="D816" s="78">
        <v>4</v>
      </c>
      <c r="H816" s="78">
        <v>0</v>
      </c>
      <c r="M816" s="78" t="s">
        <v>4</v>
      </c>
      <c r="N816" s="78" t="s">
        <v>212</v>
      </c>
      <c r="O816" s="78">
        <v>37</v>
      </c>
    </row>
    <row r="817" spans="1:16" s="78" customFormat="1" x14ac:dyDescent="0.35">
      <c r="A817" s="313" t="s">
        <v>482</v>
      </c>
      <c r="B817" s="293">
        <v>15</v>
      </c>
      <c r="C817" s="78">
        <v>3</v>
      </c>
      <c r="D817" s="78">
        <v>4</v>
      </c>
      <c r="H817" s="78">
        <v>1</v>
      </c>
      <c r="I817" s="78">
        <v>7</v>
      </c>
      <c r="J817" s="78">
        <v>21</v>
      </c>
      <c r="K817" s="78">
        <v>64</v>
      </c>
      <c r="L817" s="78" t="s">
        <v>486</v>
      </c>
      <c r="M817" s="78" t="s">
        <v>4</v>
      </c>
      <c r="N817" s="78" t="s">
        <v>212</v>
      </c>
      <c r="O817" s="78">
        <v>38</v>
      </c>
      <c r="P817" s="78" t="s">
        <v>485</v>
      </c>
    </row>
    <row r="818" spans="1:16" s="78" customFormat="1" x14ac:dyDescent="0.35">
      <c r="A818" s="313" t="s">
        <v>482</v>
      </c>
      <c r="B818" s="293">
        <v>15</v>
      </c>
      <c r="C818" s="78">
        <v>4</v>
      </c>
      <c r="D818" s="78">
        <v>3</v>
      </c>
      <c r="H818" s="78">
        <v>2</v>
      </c>
      <c r="M818" s="78" t="s">
        <v>4</v>
      </c>
      <c r="N818" s="78" t="s">
        <v>212</v>
      </c>
      <c r="O818" s="78">
        <v>38</v>
      </c>
    </row>
    <row r="819" spans="1:16" s="78" customFormat="1" x14ac:dyDescent="0.35">
      <c r="A819" s="313" t="s">
        <v>482</v>
      </c>
      <c r="B819" s="293">
        <v>15</v>
      </c>
      <c r="C819" s="78">
        <v>5</v>
      </c>
      <c r="D819" s="78">
        <v>3</v>
      </c>
      <c r="H819" s="78">
        <v>0</v>
      </c>
      <c r="M819" s="78" t="s">
        <v>4</v>
      </c>
      <c r="N819" s="78" t="s">
        <v>212</v>
      </c>
      <c r="O819" s="78">
        <v>38</v>
      </c>
    </row>
    <row r="820" spans="1:16" s="78" customFormat="1" x14ac:dyDescent="0.35">
      <c r="A820" s="313" t="s">
        <v>482</v>
      </c>
      <c r="B820" s="293">
        <v>15</v>
      </c>
      <c r="C820" s="78">
        <v>6</v>
      </c>
      <c r="D820" s="78">
        <v>4</v>
      </c>
      <c r="H820" s="78">
        <v>1</v>
      </c>
      <c r="I820" s="78">
        <v>7</v>
      </c>
      <c r="J820" s="78">
        <v>6</v>
      </c>
      <c r="K820" s="78">
        <v>61</v>
      </c>
      <c r="L820" s="78" t="s">
        <v>488</v>
      </c>
      <c r="M820" s="78" t="s">
        <v>4</v>
      </c>
      <c r="N820" s="78" t="s">
        <v>212</v>
      </c>
      <c r="O820" s="78">
        <v>39</v>
      </c>
      <c r="P820" s="78" t="s">
        <v>487</v>
      </c>
    </row>
    <row r="821" spans="1:16" s="78" customFormat="1" x14ac:dyDescent="0.35">
      <c r="A821" s="313" t="s">
        <v>482</v>
      </c>
      <c r="B821" s="293">
        <v>15</v>
      </c>
      <c r="C821" s="78">
        <v>7</v>
      </c>
      <c r="D821" s="78">
        <v>3</v>
      </c>
      <c r="H821" s="78">
        <v>0</v>
      </c>
      <c r="M821" s="78" t="s">
        <v>4</v>
      </c>
      <c r="N821" s="78" t="s">
        <v>212</v>
      </c>
      <c r="O821" s="78">
        <v>39</v>
      </c>
    </row>
    <row r="822" spans="1:16" s="78" customFormat="1" x14ac:dyDescent="0.35">
      <c r="A822" s="313" t="s">
        <v>482</v>
      </c>
      <c r="B822" s="293">
        <v>15</v>
      </c>
      <c r="C822" s="78">
        <v>8</v>
      </c>
      <c r="D822" s="78">
        <v>3</v>
      </c>
      <c r="H822" s="78">
        <v>0</v>
      </c>
      <c r="M822" s="78" t="s">
        <v>4</v>
      </c>
      <c r="N822" s="78" t="s">
        <v>212</v>
      </c>
      <c r="O822" s="78">
        <v>39</v>
      </c>
    </row>
    <row r="823" spans="1:16" s="78" customFormat="1" x14ac:dyDescent="0.35">
      <c r="A823" s="313" t="s">
        <v>482</v>
      </c>
      <c r="B823" s="293">
        <v>15</v>
      </c>
      <c r="C823" s="78">
        <v>9</v>
      </c>
      <c r="D823" s="78">
        <v>4</v>
      </c>
      <c r="H823" s="78">
        <v>3</v>
      </c>
      <c r="M823" s="78" t="s">
        <v>4</v>
      </c>
      <c r="N823" s="78" t="s">
        <v>212</v>
      </c>
      <c r="O823" s="78">
        <v>39</v>
      </c>
    </row>
    <row r="824" spans="1:16" s="78" customFormat="1" x14ac:dyDescent="0.35">
      <c r="A824" s="313" t="s">
        <v>482</v>
      </c>
      <c r="B824" s="293">
        <v>15</v>
      </c>
      <c r="C824" s="78">
        <v>10</v>
      </c>
      <c r="D824" s="78">
        <v>4</v>
      </c>
      <c r="H824" s="78">
        <v>2</v>
      </c>
      <c r="M824" s="78" t="s">
        <v>4</v>
      </c>
      <c r="N824" s="78" t="s">
        <v>212</v>
      </c>
      <c r="O824" s="78">
        <v>39</v>
      </c>
    </row>
    <row r="825" spans="1:16" s="78" customFormat="1" x14ac:dyDescent="0.35">
      <c r="A825" s="313" t="s">
        <v>482</v>
      </c>
      <c r="B825" s="293">
        <v>15</v>
      </c>
      <c r="C825" s="78">
        <v>11</v>
      </c>
      <c r="D825" s="78">
        <v>3</v>
      </c>
      <c r="H825" s="78">
        <v>0</v>
      </c>
      <c r="M825" s="78" t="s">
        <v>4</v>
      </c>
      <c r="N825" s="78" t="s">
        <v>212</v>
      </c>
      <c r="O825" s="78">
        <v>39</v>
      </c>
    </row>
    <row r="826" spans="1:16" s="78" customFormat="1" x14ac:dyDescent="0.35">
      <c r="A826" s="313" t="s">
        <v>482</v>
      </c>
      <c r="B826" s="293">
        <v>15</v>
      </c>
      <c r="C826" s="78">
        <v>12</v>
      </c>
      <c r="D826" s="78">
        <v>3</v>
      </c>
      <c r="H826" s="78">
        <v>0</v>
      </c>
      <c r="M826" s="78" t="s">
        <v>4</v>
      </c>
      <c r="N826" s="78" t="s">
        <v>212</v>
      </c>
      <c r="O826" s="78">
        <v>39</v>
      </c>
    </row>
    <row r="827" spans="1:16" s="78" customFormat="1" x14ac:dyDescent="0.35">
      <c r="A827" s="313" t="s">
        <v>482</v>
      </c>
      <c r="B827" s="293">
        <v>15</v>
      </c>
      <c r="C827" s="78">
        <v>13</v>
      </c>
      <c r="D827" s="78">
        <v>4</v>
      </c>
      <c r="H827" s="78">
        <v>1</v>
      </c>
      <c r="I827" s="78">
        <v>7</v>
      </c>
      <c r="J827" s="78">
        <v>49</v>
      </c>
      <c r="K827" s="78">
        <v>61</v>
      </c>
      <c r="L827" s="78" t="s">
        <v>484</v>
      </c>
      <c r="M827" s="78" t="s">
        <v>4</v>
      </c>
      <c r="N827" s="78" t="s">
        <v>212</v>
      </c>
      <c r="O827" s="78">
        <v>40</v>
      </c>
      <c r="P827" s="78" t="s">
        <v>489</v>
      </c>
    </row>
    <row r="828" spans="1:16" s="78" customFormat="1" x14ac:dyDescent="0.35">
      <c r="A828" s="313" t="s">
        <v>482</v>
      </c>
      <c r="B828" s="293">
        <v>15</v>
      </c>
      <c r="C828" s="78">
        <v>14</v>
      </c>
      <c r="D828" s="78">
        <v>4</v>
      </c>
      <c r="H828" s="78">
        <v>0</v>
      </c>
      <c r="M828" s="78" t="s">
        <v>4</v>
      </c>
      <c r="N828" s="78" t="s">
        <v>212</v>
      </c>
      <c r="O828" s="78">
        <v>40</v>
      </c>
    </row>
    <row r="829" spans="1:16" s="78" customFormat="1" x14ac:dyDescent="0.35">
      <c r="A829" s="313" t="s">
        <v>482</v>
      </c>
      <c r="B829" s="293">
        <v>15</v>
      </c>
      <c r="C829" s="78">
        <v>15</v>
      </c>
      <c r="D829" s="78">
        <v>3</v>
      </c>
      <c r="H829" s="78">
        <v>2</v>
      </c>
      <c r="M829" s="78" t="s">
        <v>4</v>
      </c>
      <c r="N829" s="78" t="s">
        <v>212</v>
      </c>
      <c r="O829" s="78">
        <v>40</v>
      </c>
    </row>
    <row r="830" spans="1:16" s="78" customFormat="1" x14ac:dyDescent="0.35">
      <c r="A830" s="313" t="s">
        <v>482</v>
      </c>
      <c r="B830" s="293">
        <v>15</v>
      </c>
      <c r="C830" s="78">
        <v>16</v>
      </c>
      <c r="D830" s="78">
        <v>3</v>
      </c>
      <c r="H830" s="78">
        <v>1</v>
      </c>
      <c r="I830" s="78">
        <v>6</v>
      </c>
      <c r="J830" s="78">
        <v>16</v>
      </c>
      <c r="K830" s="78">
        <v>64</v>
      </c>
      <c r="L830" s="78" t="s">
        <v>491</v>
      </c>
      <c r="M830" s="78" t="s">
        <v>4</v>
      </c>
      <c r="N830" s="78" t="s">
        <v>212</v>
      </c>
      <c r="O830" s="78">
        <v>41</v>
      </c>
      <c r="P830" s="78" t="s">
        <v>490</v>
      </c>
    </row>
    <row r="831" spans="1:16" s="78" customFormat="1" x14ac:dyDescent="0.35">
      <c r="A831" s="313" t="s">
        <v>482</v>
      </c>
      <c r="B831" s="293">
        <v>15</v>
      </c>
      <c r="C831" s="78">
        <v>17</v>
      </c>
      <c r="D831" s="78">
        <v>3</v>
      </c>
      <c r="H831" s="78">
        <v>0</v>
      </c>
      <c r="M831" s="78" t="s">
        <v>4</v>
      </c>
      <c r="N831" s="78" t="s">
        <v>212</v>
      </c>
      <c r="O831" s="78">
        <v>41</v>
      </c>
    </row>
    <row r="832" spans="1:16" s="78" customFormat="1" x14ac:dyDescent="0.35">
      <c r="A832" s="313" t="s">
        <v>482</v>
      </c>
      <c r="B832" s="293">
        <v>15</v>
      </c>
      <c r="C832" s="78">
        <v>18</v>
      </c>
      <c r="D832" s="78">
        <v>3</v>
      </c>
      <c r="H832" s="78">
        <v>0</v>
      </c>
      <c r="M832" s="78" t="s">
        <v>4</v>
      </c>
      <c r="N832" s="78" t="s">
        <v>212</v>
      </c>
      <c r="O832" s="78">
        <v>41</v>
      </c>
    </row>
    <row r="833" spans="1:16" s="78" customFormat="1" x14ac:dyDescent="0.35">
      <c r="A833" s="313" t="s">
        <v>482</v>
      </c>
      <c r="B833" s="293">
        <v>15</v>
      </c>
      <c r="C833" s="78">
        <v>19</v>
      </c>
      <c r="D833" s="78" t="s">
        <v>38</v>
      </c>
      <c r="H833" s="78">
        <v>0</v>
      </c>
      <c r="M833" s="78" t="s">
        <v>4</v>
      </c>
      <c r="N833" s="78" t="s">
        <v>212</v>
      </c>
      <c r="O833" s="78">
        <v>41</v>
      </c>
    </row>
    <row r="834" spans="1:16" s="78" customFormat="1" x14ac:dyDescent="0.35">
      <c r="A834" s="313" t="s">
        <v>482</v>
      </c>
      <c r="B834" s="293">
        <v>15</v>
      </c>
      <c r="C834" s="78">
        <v>20</v>
      </c>
      <c r="D834" s="78" t="s">
        <v>38</v>
      </c>
      <c r="H834" s="78">
        <v>0</v>
      </c>
      <c r="M834" s="78" t="s">
        <v>4</v>
      </c>
      <c r="N834" s="78" t="s">
        <v>212</v>
      </c>
      <c r="O834" s="78">
        <v>41</v>
      </c>
    </row>
    <row r="835" spans="1:16" s="78" customFormat="1" x14ac:dyDescent="0.35">
      <c r="A835" s="313" t="s">
        <v>482</v>
      </c>
      <c r="B835" s="293">
        <v>15</v>
      </c>
      <c r="C835" s="78">
        <v>21</v>
      </c>
      <c r="D835" s="78" t="s">
        <v>38</v>
      </c>
      <c r="H835" s="78">
        <v>0</v>
      </c>
      <c r="M835" s="78" t="s">
        <v>4</v>
      </c>
      <c r="N835" s="78" t="s">
        <v>212</v>
      </c>
      <c r="O835" s="78">
        <v>41</v>
      </c>
    </row>
    <row r="836" spans="1:16" s="78" customFormat="1" x14ac:dyDescent="0.35">
      <c r="A836" s="313" t="s">
        <v>482</v>
      </c>
      <c r="B836" s="293">
        <v>15</v>
      </c>
      <c r="C836" s="78">
        <v>22</v>
      </c>
      <c r="D836" s="78" t="s">
        <v>38</v>
      </c>
      <c r="H836" s="78">
        <v>0</v>
      </c>
      <c r="M836" s="78" t="s">
        <v>4</v>
      </c>
      <c r="N836" s="78" t="s">
        <v>212</v>
      </c>
      <c r="O836" s="78">
        <v>41</v>
      </c>
    </row>
    <row r="837" spans="1:16" s="78" customFormat="1" x14ac:dyDescent="0.35">
      <c r="A837" s="313" t="s">
        <v>482</v>
      </c>
      <c r="B837" s="293">
        <v>15</v>
      </c>
      <c r="C837" s="78">
        <v>23</v>
      </c>
      <c r="D837" s="78" t="s">
        <v>38</v>
      </c>
      <c r="H837" s="78">
        <v>0</v>
      </c>
      <c r="M837" s="78" t="s">
        <v>4</v>
      </c>
      <c r="N837" s="78" t="s">
        <v>212</v>
      </c>
      <c r="O837" s="78">
        <v>41</v>
      </c>
    </row>
    <row r="838" spans="1:16" s="78" customFormat="1" x14ac:dyDescent="0.35">
      <c r="A838" s="313" t="s">
        <v>482</v>
      </c>
      <c r="B838" s="293">
        <v>15</v>
      </c>
      <c r="C838" s="78">
        <v>24</v>
      </c>
      <c r="D838" s="78" t="s">
        <v>38</v>
      </c>
      <c r="H838" s="78">
        <v>0</v>
      </c>
      <c r="M838" s="78" t="s">
        <v>4</v>
      </c>
      <c r="N838" s="78" t="s">
        <v>212</v>
      </c>
      <c r="O838" s="78">
        <v>41</v>
      </c>
    </row>
    <row r="839" spans="1:16" s="78" customFormat="1" x14ac:dyDescent="0.35">
      <c r="A839" s="313" t="s">
        <v>482</v>
      </c>
      <c r="B839" s="293">
        <v>15</v>
      </c>
      <c r="C839" s="78">
        <v>25</v>
      </c>
      <c r="D839" s="78" t="s">
        <v>38</v>
      </c>
      <c r="H839" s="78">
        <v>0</v>
      </c>
      <c r="M839" s="78" t="s">
        <v>4</v>
      </c>
      <c r="N839" s="78" t="s">
        <v>212</v>
      </c>
      <c r="O839" s="78">
        <v>41</v>
      </c>
    </row>
    <row r="840" spans="1:16" s="78" customFormat="1" x14ac:dyDescent="0.35">
      <c r="A840" s="313" t="s">
        <v>482</v>
      </c>
      <c r="B840" s="293">
        <v>15</v>
      </c>
      <c r="C840" s="78">
        <v>26</v>
      </c>
      <c r="D840" s="78" t="s">
        <v>38</v>
      </c>
      <c r="H840" s="78">
        <v>0</v>
      </c>
      <c r="M840" s="78" t="s">
        <v>4</v>
      </c>
      <c r="N840" s="78" t="s">
        <v>212</v>
      </c>
      <c r="O840" s="78">
        <v>41</v>
      </c>
    </row>
    <row r="841" spans="1:16" s="78" customFormat="1" x14ac:dyDescent="0.35">
      <c r="A841" s="313" t="s">
        <v>482</v>
      </c>
      <c r="B841" s="293">
        <v>15</v>
      </c>
      <c r="C841" s="78">
        <v>27</v>
      </c>
      <c r="D841" s="78" t="s">
        <v>38</v>
      </c>
      <c r="H841" s="78">
        <v>0</v>
      </c>
      <c r="M841" s="78" t="s">
        <v>4</v>
      </c>
      <c r="N841" s="78" t="s">
        <v>212</v>
      </c>
      <c r="O841" s="78">
        <v>41</v>
      </c>
    </row>
    <row r="842" spans="1:16" s="65" customFormat="1" ht="15" customHeight="1" x14ac:dyDescent="0.35">
      <c r="A842" s="285" t="s">
        <v>492</v>
      </c>
      <c r="B842" s="290">
        <v>18</v>
      </c>
      <c r="C842" s="65">
        <v>1</v>
      </c>
      <c r="D842" s="65">
        <v>3</v>
      </c>
      <c r="H842" s="65">
        <v>1</v>
      </c>
      <c r="I842" s="65">
        <v>7</v>
      </c>
      <c r="J842" s="65">
        <v>37</v>
      </c>
      <c r="K842" s="65">
        <v>66</v>
      </c>
      <c r="L842" s="65" t="s">
        <v>494</v>
      </c>
      <c r="M842" s="65" t="s">
        <v>4</v>
      </c>
      <c r="N842" s="65" t="s">
        <v>212</v>
      </c>
      <c r="O842" s="65">
        <v>42</v>
      </c>
      <c r="P842" s="65" t="s">
        <v>493</v>
      </c>
    </row>
    <row r="843" spans="1:16" s="65" customFormat="1" x14ac:dyDescent="0.35">
      <c r="A843" s="285" t="s">
        <v>492</v>
      </c>
      <c r="B843" s="290">
        <v>18</v>
      </c>
      <c r="C843" s="65">
        <v>2</v>
      </c>
      <c r="D843" s="65">
        <v>4</v>
      </c>
      <c r="H843" s="65">
        <v>0</v>
      </c>
      <c r="M843" s="65" t="s">
        <v>4</v>
      </c>
      <c r="N843" s="65" t="s">
        <v>212</v>
      </c>
      <c r="O843" s="65">
        <v>42</v>
      </c>
    </row>
    <row r="844" spans="1:16" s="65" customFormat="1" x14ac:dyDescent="0.35">
      <c r="A844" s="285" t="s">
        <v>492</v>
      </c>
      <c r="B844" s="290">
        <v>18</v>
      </c>
      <c r="C844" s="65">
        <v>3</v>
      </c>
      <c r="D844" s="65">
        <v>4</v>
      </c>
      <c r="H844" s="65">
        <v>0</v>
      </c>
      <c r="M844" s="65" t="s">
        <v>4</v>
      </c>
      <c r="N844" s="65" t="s">
        <v>212</v>
      </c>
      <c r="O844" s="65">
        <v>42</v>
      </c>
    </row>
    <row r="845" spans="1:16" s="65" customFormat="1" x14ac:dyDescent="0.35">
      <c r="A845" s="285" t="s">
        <v>492</v>
      </c>
      <c r="B845" s="290">
        <v>18</v>
      </c>
      <c r="C845" s="65">
        <v>4</v>
      </c>
      <c r="D845" s="65">
        <v>3</v>
      </c>
      <c r="H845" s="65">
        <v>0</v>
      </c>
      <c r="M845" s="65" t="s">
        <v>4</v>
      </c>
      <c r="N845" s="65" t="s">
        <v>212</v>
      </c>
      <c r="O845" s="65">
        <v>42</v>
      </c>
    </row>
    <row r="846" spans="1:16" s="65" customFormat="1" x14ac:dyDescent="0.35">
      <c r="A846" s="285" t="s">
        <v>492</v>
      </c>
      <c r="B846" s="290">
        <v>18</v>
      </c>
      <c r="C846" s="65">
        <v>5</v>
      </c>
      <c r="D846" s="65">
        <v>3</v>
      </c>
      <c r="H846" s="65">
        <v>0</v>
      </c>
      <c r="M846" s="65" t="s">
        <v>4</v>
      </c>
      <c r="N846" s="65" t="s">
        <v>212</v>
      </c>
      <c r="O846" s="65">
        <v>42</v>
      </c>
    </row>
    <row r="847" spans="1:16" s="65" customFormat="1" x14ac:dyDescent="0.35">
      <c r="A847" s="285" t="s">
        <v>492</v>
      </c>
      <c r="B847" s="290">
        <v>18</v>
      </c>
      <c r="C847" s="65">
        <v>6</v>
      </c>
      <c r="D847" s="65">
        <v>4</v>
      </c>
      <c r="H847" s="65">
        <v>1</v>
      </c>
      <c r="I847" s="65">
        <v>8</v>
      </c>
      <c r="J847" s="65">
        <v>24</v>
      </c>
      <c r="K847" s="65">
        <v>65</v>
      </c>
      <c r="L847" s="65" t="s">
        <v>496</v>
      </c>
      <c r="M847" s="65" t="s">
        <v>4</v>
      </c>
      <c r="N847" s="65" t="s">
        <v>212</v>
      </c>
      <c r="O847" s="65">
        <v>43</v>
      </c>
      <c r="P847" s="65" t="s">
        <v>495</v>
      </c>
    </row>
    <row r="848" spans="1:16" s="65" customFormat="1" x14ac:dyDescent="0.35">
      <c r="A848" s="285" t="s">
        <v>492</v>
      </c>
      <c r="B848" s="290">
        <v>18</v>
      </c>
      <c r="C848" s="65">
        <v>7</v>
      </c>
      <c r="D848" s="65">
        <v>3</v>
      </c>
      <c r="H848" s="65">
        <v>0</v>
      </c>
      <c r="M848" s="65" t="s">
        <v>4</v>
      </c>
      <c r="N848" s="65" t="s">
        <v>212</v>
      </c>
      <c r="O848" s="65">
        <v>43</v>
      </c>
    </row>
    <row r="849" spans="1:16" s="65" customFormat="1" x14ac:dyDescent="0.35">
      <c r="A849" s="285" t="s">
        <v>492</v>
      </c>
      <c r="B849" s="290">
        <v>18</v>
      </c>
      <c r="C849" s="65">
        <v>8</v>
      </c>
      <c r="D849" s="65">
        <v>3</v>
      </c>
      <c r="H849" s="65">
        <v>0</v>
      </c>
      <c r="M849" s="65" t="s">
        <v>4</v>
      </c>
      <c r="N849" s="65" t="s">
        <v>212</v>
      </c>
      <c r="O849" s="65">
        <v>43</v>
      </c>
    </row>
    <row r="850" spans="1:16" s="65" customFormat="1" x14ac:dyDescent="0.35">
      <c r="A850" s="285" t="s">
        <v>492</v>
      </c>
      <c r="B850" s="290">
        <v>18</v>
      </c>
      <c r="C850" s="65">
        <v>9</v>
      </c>
      <c r="D850" s="65">
        <v>4</v>
      </c>
      <c r="H850" s="65">
        <v>2</v>
      </c>
      <c r="M850" s="65" t="s">
        <v>4</v>
      </c>
      <c r="N850" s="65" t="s">
        <v>212</v>
      </c>
      <c r="O850" s="65">
        <v>43</v>
      </c>
    </row>
    <row r="851" spans="1:16" s="65" customFormat="1" x14ac:dyDescent="0.35">
      <c r="A851" s="285" t="s">
        <v>492</v>
      </c>
      <c r="B851" s="290">
        <v>18</v>
      </c>
      <c r="C851" s="65">
        <v>10</v>
      </c>
      <c r="D851" s="65">
        <v>4</v>
      </c>
      <c r="H851" s="65">
        <v>1</v>
      </c>
      <c r="I851" s="65">
        <v>8</v>
      </c>
      <c r="J851" s="65">
        <v>10</v>
      </c>
      <c r="K851" s="65">
        <v>61</v>
      </c>
      <c r="L851" s="65" t="s">
        <v>488</v>
      </c>
      <c r="M851" s="65" t="s">
        <v>4</v>
      </c>
      <c r="N851" s="65" t="s">
        <v>212</v>
      </c>
      <c r="O851" s="65">
        <v>44</v>
      </c>
      <c r="P851" s="65" t="s">
        <v>497</v>
      </c>
    </row>
    <row r="852" spans="1:16" s="65" customFormat="1" x14ac:dyDescent="0.35">
      <c r="A852" s="285" t="s">
        <v>492</v>
      </c>
      <c r="B852" s="290">
        <v>18</v>
      </c>
      <c r="C852" s="65">
        <v>11</v>
      </c>
      <c r="D852" s="65">
        <v>3</v>
      </c>
      <c r="H852" s="65">
        <v>1</v>
      </c>
      <c r="I852" s="65">
        <v>7</v>
      </c>
      <c r="J852" s="65">
        <v>29</v>
      </c>
      <c r="K852" s="65">
        <v>66</v>
      </c>
      <c r="L852" s="65" t="s">
        <v>499</v>
      </c>
      <c r="M852" s="65" t="s">
        <v>4</v>
      </c>
      <c r="N852" s="65" t="s">
        <v>212</v>
      </c>
      <c r="O852" s="65">
        <v>45</v>
      </c>
      <c r="P852" s="65" t="s">
        <v>498</v>
      </c>
    </row>
    <row r="853" spans="1:16" s="65" customFormat="1" x14ac:dyDescent="0.35">
      <c r="A853" s="285" t="s">
        <v>492</v>
      </c>
      <c r="B853" s="290">
        <v>18</v>
      </c>
      <c r="C853" s="65">
        <v>12</v>
      </c>
      <c r="D853" s="65">
        <v>3</v>
      </c>
      <c r="H853" s="65">
        <v>0</v>
      </c>
      <c r="M853" s="65" t="s">
        <v>4</v>
      </c>
      <c r="N853" s="65" t="s">
        <v>212</v>
      </c>
      <c r="O853" s="65">
        <v>45</v>
      </c>
    </row>
    <row r="854" spans="1:16" s="65" customFormat="1" x14ac:dyDescent="0.35">
      <c r="A854" s="285" t="s">
        <v>492</v>
      </c>
      <c r="B854" s="290">
        <v>18</v>
      </c>
      <c r="C854" s="65">
        <v>13</v>
      </c>
      <c r="D854" s="65">
        <v>4</v>
      </c>
      <c r="H854" s="65">
        <v>2</v>
      </c>
      <c r="M854" s="65" t="s">
        <v>4</v>
      </c>
      <c r="N854" s="65" t="s">
        <v>212</v>
      </c>
      <c r="O854" s="65">
        <v>45</v>
      </c>
    </row>
    <row r="855" spans="1:16" s="65" customFormat="1" x14ac:dyDescent="0.35">
      <c r="A855" s="285" t="s">
        <v>492</v>
      </c>
      <c r="B855" s="290">
        <v>18</v>
      </c>
      <c r="C855" s="65">
        <v>14</v>
      </c>
      <c r="D855" s="65">
        <v>4</v>
      </c>
      <c r="H855" s="65">
        <v>2</v>
      </c>
      <c r="M855" s="65" t="s">
        <v>4</v>
      </c>
      <c r="N855" s="65" t="s">
        <v>212</v>
      </c>
      <c r="O855" s="65">
        <v>45</v>
      </c>
    </row>
    <row r="856" spans="1:16" s="65" customFormat="1" x14ac:dyDescent="0.35">
      <c r="A856" s="285" t="s">
        <v>492</v>
      </c>
      <c r="B856" s="290">
        <v>18</v>
      </c>
      <c r="C856" s="65">
        <v>15</v>
      </c>
      <c r="D856" s="65">
        <v>3</v>
      </c>
      <c r="H856" s="65">
        <v>0</v>
      </c>
      <c r="M856" s="65" t="s">
        <v>4</v>
      </c>
      <c r="N856" s="65" t="s">
        <v>212</v>
      </c>
      <c r="O856" s="65">
        <v>45</v>
      </c>
    </row>
    <row r="857" spans="1:16" s="65" customFormat="1" x14ac:dyDescent="0.35">
      <c r="A857" s="285" t="s">
        <v>492</v>
      </c>
      <c r="B857" s="290">
        <v>18</v>
      </c>
      <c r="C857" s="65">
        <v>16</v>
      </c>
      <c r="D857" s="65">
        <v>3</v>
      </c>
      <c r="H857" s="65">
        <v>0</v>
      </c>
      <c r="M857" s="65" t="s">
        <v>4</v>
      </c>
      <c r="N857" s="65" t="s">
        <v>212</v>
      </c>
      <c r="O857" s="65">
        <v>45</v>
      </c>
    </row>
    <row r="858" spans="1:16" s="65" customFormat="1" x14ac:dyDescent="0.35">
      <c r="A858" s="285" t="s">
        <v>492</v>
      </c>
      <c r="B858" s="290">
        <v>18</v>
      </c>
      <c r="C858" s="65">
        <v>17</v>
      </c>
      <c r="D858" s="65">
        <v>3</v>
      </c>
      <c r="H858" s="65">
        <v>0</v>
      </c>
      <c r="M858" s="65" t="s">
        <v>4</v>
      </c>
      <c r="N858" s="65" t="s">
        <v>212</v>
      </c>
      <c r="O858" s="65">
        <v>45</v>
      </c>
    </row>
    <row r="859" spans="1:16" s="65" customFormat="1" x14ac:dyDescent="0.35">
      <c r="A859" s="285" t="s">
        <v>492</v>
      </c>
      <c r="B859" s="290">
        <v>18</v>
      </c>
      <c r="C859" s="65">
        <v>18</v>
      </c>
      <c r="D859" s="65">
        <v>3</v>
      </c>
      <c r="H859" s="65">
        <v>0</v>
      </c>
      <c r="M859" s="65" t="s">
        <v>4</v>
      </c>
      <c r="N859" s="65" t="s">
        <v>212</v>
      </c>
      <c r="O859" s="65">
        <v>45</v>
      </c>
    </row>
    <row r="860" spans="1:16" s="65" customFormat="1" x14ac:dyDescent="0.35">
      <c r="A860" s="285" t="s">
        <v>492</v>
      </c>
      <c r="B860" s="290">
        <v>18</v>
      </c>
      <c r="C860" s="65">
        <v>19</v>
      </c>
      <c r="D860" s="65" t="s">
        <v>38</v>
      </c>
      <c r="H860" s="65">
        <v>0</v>
      </c>
      <c r="M860" s="65" t="s">
        <v>4</v>
      </c>
      <c r="N860" s="65" t="s">
        <v>212</v>
      </c>
      <c r="O860" s="65">
        <v>45</v>
      </c>
    </row>
    <row r="861" spans="1:16" s="65" customFormat="1" x14ac:dyDescent="0.35">
      <c r="A861" s="285" t="s">
        <v>492</v>
      </c>
      <c r="B861" s="290">
        <v>18</v>
      </c>
      <c r="C861" s="65">
        <v>20</v>
      </c>
      <c r="D861" s="65" t="s">
        <v>38</v>
      </c>
      <c r="H861" s="65">
        <v>0</v>
      </c>
      <c r="M861" s="65" t="s">
        <v>4</v>
      </c>
      <c r="N861" s="65" t="s">
        <v>212</v>
      </c>
      <c r="O861" s="65">
        <v>45</v>
      </c>
    </row>
    <row r="862" spans="1:16" s="65" customFormat="1" x14ac:dyDescent="0.35">
      <c r="A862" s="285" t="s">
        <v>492</v>
      </c>
      <c r="B862" s="290">
        <v>18</v>
      </c>
      <c r="C862" s="65">
        <v>21</v>
      </c>
      <c r="D862" s="65" t="s">
        <v>38</v>
      </c>
      <c r="H862" s="65">
        <v>0</v>
      </c>
      <c r="M862" s="65" t="s">
        <v>4</v>
      </c>
      <c r="N862" s="65" t="s">
        <v>212</v>
      </c>
      <c r="O862" s="65">
        <v>45</v>
      </c>
    </row>
    <row r="863" spans="1:16" s="65" customFormat="1" x14ac:dyDescent="0.35">
      <c r="A863" s="285" t="s">
        <v>492</v>
      </c>
      <c r="B863" s="290">
        <v>18</v>
      </c>
      <c r="C863" s="65">
        <v>22</v>
      </c>
      <c r="D863" s="65" t="s">
        <v>38</v>
      </c>
      <c r="H863" s="65">
        <v>0</v>
      </c>
      <c r="M863" s="65" t="s">
        <v>4</v>
      </c>
      <c r="N863" s="65" t="s">
        <v>212</v>
      </c>
      <c r="O863" s="65">
        <v>45</v>
      </c>
    </row>
    <row r="864" spans="1:16" s="65" customFormat="1" x14ac:dyDescent="0.35">
      <c r="A864" s="285" t="s">
        <v>492</v>
      </c>
      <c r="B864" s="290">
        <v>18</v>
      </c>
      <c r="C864" s="65">
        <v>23</v>
      </c>
      <c r="D864" s="65" t="s">
        <v>38</v>
      </c>
      <c r="H864" s="65">
        <v>0</v>
      </c>
      <c r="M864" s="65" t="s">
        <v>4</v>
      </c>
      <c r="N864" s="65" t="s">
        <v>212</v>
      </c>
      <c r="O864" s="65">
        <v>45</v>
      </c>
    </row>
    <row r="865" spans="1:15" s="65" customFormat="1" x14ac:dyDescent="0.35">
      <c r="A865" s="285" t="s">
        <v>492</v>
      </c>
      <c r="B865" s="290">
        <v>18</v>
      </c>
      <c r="C865" s="65">
        <v>24</v>
      </c>
      <c r="D865" s="65" t="s">
        <v>38</v>
      </c>
      <c r="H865" s="65">
        <v>0</v>
      </c>
      <c r="M865" s="65" t="s">
        <v>4</v>
      </c>
      <c r="N865" s="65" t="s">
        <v>212</v>
      </c>
      <c r="O865" s="65">
        <v>45</v>
      </c>
    </row>
    <row r="866" spans="1:15" s="65" customFormat="1" x14ac:dyDescent="0.35">
      <c r="A866" s="285" t="s">
        <v>492</v>
      </c>
      <c r="B866" s="290">
        <v>18</v>
      </c>
      <c r="C866" s="65">
        <v>25</v>
      </c>
      <c r="D866" s="65" t="s">
        <v>38</v>
      </c>
      <c r="H866" s="65">
        <v>0</v>
      </c>
      <c r="M866" s="65" t="s">
        <v>4</v>
      </c>
      <c r="N866" s="65" t="s">
        <v>212</v>
      </c>
      <c r="O866" s="65">
        <v>45</v>
      </c>
    </row>
    <row r="867" spans="1:15" s="65" customFormat="1" x14ac:dyDescent="0.35">
      <c r="A867" s="285" t="s">
        <v>492</v>
      </c>
      <c r="B867" s="290">
        <v>18</v>
      </c>
      <c r="C867" s="65">
        <v>26</v>
      </c>
      <c r="D867" s="65" t="s">
        <v>38</v>
      </c>
      <c r="H867" s="65">
        <v>0</v>
      </c>
      <c r="M867" s="65" t="s">
        <v>4</v>
      </c>
      <c r="N867" s="65" t="s">
        <v>212</v>
      </c>
      <c r="O867" s="65">
        <v>45</v>
      </c>
    </row>
    <row r="868" spans="1:15" s="65" customFormat="1" x14ac:dyDescent="0.35">
      <c r="A868" s="285" t="s">
        <v>492</v>
      </c>
      <c r="B868" s="290">
        <v>18</v>
      </c>
      <c r="C868" s="65">
        <v>27</v>
      </c>
      <c r="D868" s="65" t="s">
        <v>38</v>
      </c>
      <c r="H868" s="65">
        <v>0</v>
      </c>
      <c r="M868" s="65" t="s">
        <v>4</v>
      </c>
      <c r="N868" s="65" t="s">
        <v>212</v>
      </c>
      <c r="O868" s="65">
        <v>45</v>
      </c>
    </row>
    <row r="869" spans="1:15" s="65" customFormat="1" ht="15" customHeight="1" x14ac:dyDescent="0.35">
      <c r="A869" s="285" t="s">
        <v>492</v>
      </c>
      <c r="B869" s="290">
        <v>18</v>
      </c>
      <c r="C869" s="65">
        <v>1</v>
      </c>
      <c r="D869" s="65">
        <v>3</v>
      </c>
      <c r="H869" s="65">
        <v>1</v>
      </c>
      <c r="I869" s="65">
        <v>8</v>
      </c>
      <c r="J869" s="65">
        <v>37</v>
      </c>
      <c r="K869" s="65" t="e">
        <v>#N/A</v>
      </c>
      <c r="L869" s="65" t="e">
        <v>#N/A</v>
      </c>
      <c r="M869" s="65" t="s">
        <v>4</v>
      </c>
      <c r="N869" s="65" t="s">
        <v>212</v>
      </c>
      <c r="O869" s="65">
        <v>45</v>
      </c>
    </row>
    <row r="870" spans="1:15" s="65" customFormat="1" x14ac:dyDescent="0.35">
      <c r="A870" s="285" t="s">
        <v>492</v>
      </c>
      <c r="B870" s="290">
        <v>18</v>
      </c>
      <c r="C870" s="65">
        <v>2</v>
      </c>
      <c r="D870" s="65">
        <v>4</v>
      </c>
      <c r="H870" s="65">
        <v>0</v>
      </c>
      <c r="M870" s="65" t="s">
        <v>4</v>
      </c>
      <c r="N870" s="65" t="s">
        <v>212</v>
      </c>
      <c r="O870" s="65">
        <v>45</v>
      </c>
    </row>
    <row r="871" spans="1:15" s="65" customFormat="1" x14ac:dyDescent="0.35">
      <c r="A871" s="285" t="s">
        <v>492</v>
      </c>
      <c r="B871" s="290">
        <v>18</v>
      </c>
      <c r="C871" s="65">
        <v>3</v>
      </c>
      <c r="D871" s="65">
        <v>4</v>
      </c>
      <c r="H871" s="65">
        <v>0</v>
      </c>
      <c r="M871" s="65" t="s">
        <v>4</v>
      </c>
      <c r="N871" s="65" t="s">
        <v>212</v>
      </c>
      <c r="O871" s="65">
        <v>45</v>
      </c>
    </row>
    <row r="872" spans="1:15" s="65" customFormat="1" x14ac:dyDescent="0.35">
      <c r="A872" s="285" t="s">
        <v>492</v>
      </c>
      <c r="B872" s="290">
        <v>18</v>
      </c>
      <c r="C872" s="65">
        <v>4</v>
      </c>
      <c r="D872" s="65">
        <v>3</v>
      </c>
      <c r="H872" s="65">
        <v>0</v>
      </c>
      <c r="M872" s="65" t="s">
        <v>4</v>
      </c>
      <c r="N872" s="65" t="s">
        <v>212</v>
      </c>
      <c r="O872" s="65">
        <v>45</v>
      </c>
    </row>
    <row r="873" spans="1:15" s="65" customFormat="1" x14ac:dyDescent="0.35">
      <c r="A873" s="285" t="s">
        <v>492</v>
      </c>
      <c r="B873" s="290">
        <v>18</v>
      </c>
      <c r="C873" s="65">
        <v>5</v>
      </c>
      <c r="D873" s="65">
        <v>3</v>
      </c>
      <c r="H873" s="65">
        <v>0</v>
      </c>
      <c r="M873" s="65" t="s">
        <v>4</v>
      </c>
      <c r="N873" s="65" t="s">
        <v>212</v>
      </c>
      <c r="O873" s="65">
        <v>45</v>
      </c>
    </row>
    <row r="874" spans="1:15" s="65" customFormat="1" x14ac:dyDescent="0.35">
      <c r="A874" s="285" t="s">
        <v>492</v>
      </c>
      <c r="B874" s="290">
        <v>18</v>
      </c>
      <c r="C874" s="65">
        <v>6</v>
      </c>
      <c r="D874" s="65">
        <v>4</v>
      </c>
      <c r="H874" s="65">
        <v>1</v>
      </c>
      <c r="I874" s="65">
        <v>9</v>
      </c>
      <c r="J874" s="65">
        <v>24</v>
      </c>
      <c r="K874" s="65" t="e">
        <v>#N/A</v>
      </c>
      <c r="L874" s="65" t="e">
        <v>#N/A</v>
      </c>
      <c r="M874" s="65" t="s">
        <v>4</v>
      </c>
      <c r="N874" s="65" t="s">
        <v>212</v>
      </c>
      <c r="O874" s="65">
        <v>45</v>
      </c>
    </row>
    <row r="875" spans="1:15" s="65" customFormat="1" x14ac:dyDescent="0.35">
      <c r="A875" s="285" t="s">
        <v>492</v>
      </c>
      <c r="B875" s="290">
        <v>18</v>
      </c>
      <c r="C875" s="65">
        <v>7</v>
      </c>
      <c r="D875" s="65">
        <v>3</v>
      </c>
      <c r="H875" s="65">
        <v>0</v>
      </c>
      <c r="M875" s="65" t="s">
        <v>4</v>
      </c>
      <c r="N875" s="65" t="s">
        <v>212</v>
      </c>
      <c r="O875" s="65">
        <v>45</v>
      </c>
    </row>
    <row r="876" spans="1:15" s="65" customFormat="1" x14ac:dyDescent="0.35">
      <c r="A876" s="285" t="s">
        <v>492</v>
      </c>
      <c r="B876" s="290">
        <v>18</v>
      </c>
      <c r="C876" s="65">
        <v>8</v>
      </c>
      <c r="D876" s="65">
        <v>3</v>
      </c>
      <c r="H876" s="65">
        <v>0</v>
      </c>
      <c r="M876" s="65" t="s">
        <v>4</v>
      </c>
      <c r="N876" s="65" t="s">
        <v>212</v>
      </c>
      <c r="O876" s="65">
        <v>45</v>
      </c>
    </row>
    <row r="877" spans="1:15" s="65" customFormat="1" x14ac:dyDescent="0.35">
      <c r="A877" s="285" t="s">
        <v>492</v>
      </c>
      <c r="B877" s="290">
        <v>18</v>
      </c>
      <c r="C877" s="65">
        <v>9</v>
      </c>
      <c r="D877" s="65">
        <v>4</v>
      </c>
      <c r="H877" s="65">
        <v>2</v>
      </c>
      <c r="M877" s="65" t="s">
        <v>4</v>
      </c>
      <c r="N877" s="65" t="s">
        <v>212</v>
      </c>
      <c r="O877" s="65">
        <v>45</v>
      </c>
    </row>
    <row r="878" spans="1:15" s="65" customFormat="1" x14ac:dyDescent="0.35">
      <c r="A878" s="285" t="s">
        <v>492</v>
      </c>
      <c r="B878" s="290">
        <v>18</v>
      </c>
      <c r="C878" s="65">
        <v>10</v>
      </c>
      <c r="D878" s="65">
        <v>4</v>
      </c>
      <c r="H878" s="65">
        <v>1</v>
      </c>
      <c r="I878" s="65">
        <v>9</v>
      </c>
      <c r="J878" s="65">
        <v>10</v>
      </c>
      <c r="K878" s="65" t="e">
        <v>#N/A</v>
      </c>
      <c r="L878" s="65" t="e">
        <v>#N/A</v>
      </c>
      <c r="M878" s="65" t="s">
        <v>4</v>
      </c>
      <c r="N878" s="65" t="s">
        <v>212</v>
      </c>
      <c r="O878" s="65">
        <v>45</v>
      </c>
    </row>
    <row r="879" spans="1:15" s="65" customFormat="1" x14ac:dyDescent="0.35">
      <c r="A879" s="285" t="s">
        <v>492</v>
      </c>
      <c r="B879" s="290">
        <v>18</v>
      </c>
      <c r="C879" s="65">
        <v>11</v>
      </c>
      <c r="D879" s="65">
        <v>3</v>
      </c>
      <c r="H879" s="65">
        <v>1</v>
      </c>
      <c r="I879" s="65">
        <v>8</v>
      </c>
      <c r="J879" s="65">
        <v>29</v>
      </c>
      <c r="K879" s="65" t="e">
        <v>#N/A</v>
      </c>
      <c r="L879" s="65" t="e">
        <v>#N/A</v>
      </c>
      <c r="M879" s="65" t="s">
        <v>4</v>
      </c>
      <c r="N879" s="65" t="s">
        <v>212</v>
      </c>
      <c r="O879" s="65">
        <v>45</v>
      </c>
    </row>
    <row r="880" spans="1:15" s="65" customFormat="1" x14ac:dyDescent="0.35">
      <c r="A880" s="285" t="s">
        <v>492</v>
      </c>
      <c r="B880" s="290">
        <v>18</v>
      </c>
      <c r="C880" s="65">
        <v>12</v>
      </c>
      <c r="D880" s="65">
        <v>3</v>
      </c>
      <c r="H880" s="65">
        <v>0</v>
      </c>
      <c r="M880" s="65" t="s">
        <v>4</v>
      </c>
      <c r="N880" s="65" t="s">
        <v>212</v>
      </c>
      <c r="O880" s="65">
        <v>45</v>
      </c>
    </row>
    <row r="881" spans="1:15" s="65" customFormat="1" x14ac:dyDescent="0.35">
      <c r="A881" s="285" t="s">
        <v>492</v>
      </c>
      <c r="B881" s="290">
        <v>18</v>
      </c>
      <c r="C881" s="65">
        <v>13</v>
      </c>
      <c r="D881" s="65">
        <v>4</v>
      </c>
      <c r="H881" s="65">
        <v>2</v>
      </c>
      <c r="M881" s="65" t="s">
        <v>4</v>
      </c>
      <c r="N881" s="65" t="s">
        <v>212</v>
      </c>
      <c r="O881" s="65">
        <v>45</v>
      </c>
    </row>
    <row r="882" spans="1:15" s="65" customFormat="1" x14ac:dyDescent="0.35">
      <c r="A882" s="285" t="s">
        <v>492</v>
      </c>
      <c r="B882" s="290">
        <v>18</v>
      </c>
      <c r="C882" s="65">
        <v>14</v>
      </c>
      <c r="D882" s="65">
        <v>4</v>
      </c>
      <c r="H882" s="65">
        <v>2</v>
      </c>
      <c r="M882" s="65" t="s">
        <v>4</v>
      </c>
      <c r="N882" s="65" t="s">
        <v>212</v>
      </c>
      <c r="O882" s="65">
        <v>45</v>
      </c>
    </row>
    <row r="883" spans="1:15" s="65" customFormat="1" x14ac:dyDescent="0.35">
      <c r="A883" s="285" t="s">
        <v>492</v>
      </c>
      <c r="B883" s="290">
        <v>18</v>
      </c>
      <c r="C883" s="65">
        <v>15</v>
      </c>
      <c r="D883" s="65">
        <v>3</v>
      </c>
      <c r="H883" s="65">
        <v>0</v>
      </c>
      <c r="M883" s="65" t="s">
        <v>4</v>
      </c>
      <c r="N883" s="65" t="s">
        <v>212</v>
      </c>
      <c r="O883" s="65">
        <v>45</v>
      </c>
    </row>
    <row r="884" spans="1:15" s="65" customFormat="1" x14ac:dyDescent="0.35">
      <c r="A884" s="285" t="s">
        <v>492</v>
      </c>
      <c r="B884" s="290">
        <v>18</v>
      </c>
      <c r="C884" s="65">
        <v>16</v>
      </c>
      <c r="D884" s="65">
        <v>3</v>
      </c>
      <c r="H884" s="65">
        <v>0</v>
      </c>
      <c r="M884" s="65" t="s">
        <v>4</v>
      </c>
      <c r="N884" s="65" t="s">
        <v>212</v>
      </c>
      <c r="O884" s="65">
        <v>45</v>
      </c>
    </row>
    <row r="885" spans="1:15" s="65" customFormat="1" x14ac:dyDescent="0.35">
      <c r="A885" s="285" t="s">
        <v>492</v>
      </c>
      <c r="B885" s="290">
        <v>18</v>
      </c>
      <c r="C885" s="65">
        <v>17</v>
      </c>
      <c r="D885" s="65">
        <v>3</v>
      </c>
      <c r="H885" s="65">
        <v>0</v>
      </c>
      <c r="M885" s="65" t="s">
        <v>4</v>
      </c>
      <c r="N885" s="65" t="s">
        <v>212</v>
      </c>
      <c r="O885" s="65">
        <v>45</v>
      </c>
    </row>
    <row r="886" spans="1:15" s="65" customFormat="1" x14ac:dyDescent="0.35">
      <c r="A886" s="285" t="s">
        <v>492</v>
      </c>
      <c r="B886" s="290">
        <v>18</v>
      </c>
      <c r="C886" s="65">
        <v>18</v>
      </c>
      <c r="D886" s="65">
        <v>3</v>
      </c>
      <c r="H886" s="65">
        <v>0</v>
      </c>
      <c r="M886" s="65" t="s">
        <v>4</v>
      </c>
      <c r="N886" s="65" t="s">
        <v>212</v>
      </c>
      <c r="O886" s="65">
        <v>45</v>
      </c>
    </row>
    <row r="887" spans="1:15" s="65" customFormat="1" x14ac:dyDescent="0.35">
      <c r="A887" s="285" t="s">
        <v>492</v>
      </c>
      <c r="B887" s="290">
        <v>18</v>
      </c>
      <c r="C887" s="65">
        <v>19</v>
      </c>
      <c r="D887" s="65" t="s">
        <v>38</v>
      </c>
      <c r="H887" s="65">
        <v>0</v>
      </c>
      <c r="M887" s="65" t="s">
        <v>4</v>
      </c>
      <c r="N887" s="65" t="s">
        <v>212</v>
      </c>
      <c r="O887" s="65">
        <v>45</v>
      </c>
    </row>
    <row r="888" spans="1:15" s="65" customFormat="1" x14ac:dyDescent="0.35">
      <c r="A888" s="285" t="s">
        <v>492</v>
      </c>
      <c r="B888" s="290">
        <v>18</v>
      </c>
      <c r="C888" s="65">
        <v>20</v>
      </c>
      <c r="D888" s="65" t="s">
        <v>38</v>
      </c>
      <c r="H888" s="65">
        <v>0</v>
      </c>
      <c r="M888" s="65" t="s">
        <v>4</v>
      </c>
      <c r="N888" s="65" t="s">
        <v>212</v>
      </c>
      <c r="O888" s="65">
        <v>45</v>
      </c>
    </row>
    <row r="889" spans="1:15" s="65" customFormat="1" x14ac:dyDescent="0.35">
      <c r="A889" s="285" t="s">
        <v>492</v>
      </c>
      <c r="B889" s="290">
        <v>18</v>
      </c>
      <c r="C889" s="65">
        <v>21</v>
      </c>
      <c r="D889" s="65" t="s">
        <v>38</v>
      </c>
      <c r="H889" s="65">
        <v>0</v>
      </c>
      <c r="M889" s="65" t="s">
        <v>4</v>
      </c>
      <c r="N889" s="65" t="s">
        <v>212</v>
      </c>
      <c r="O889" s="65">
        <v>45</v>
      </c>
    </row>
    <row r="890" spans="1:15" s="65" customFormat="1" x14ac:dyDescent="0.35">
      <c r="A890" s="285" t="s">
        <v>492</v>
      </c>
      <c r="B890" s="290">
        <v>18</v>
      </c>
      <c r="C890" s="65">
        <v>22</v>
      </c>
      <c r="D890" s="65" t="s">
        <v>38</v>
      </c>
      <c r="H890" s="65">
        <v>0</v>
      </c>
      <c r="M890" s="65" t="s">
        <v>4</v>
      </c>
      <c r="N890" s="65" t="s">
        <v>212</v>
      </c>
      <c r="O890" s="65">
        <v>45</v>
      </c>
    </row>
    <row r="891" spans="1:15" s="65" customFormat="1" x14ac:dyDescent="0.35">
      <c r="A891" s="285" t="s">
        <v>492</v>
      </c>
      <c r="B891" s="290">
        <v>18</v>
      </c>
      <c r="C891" s="65">
        <v>23</v>
      </c>
      <c r="D891" s="65" t="s">
        <v>38</v>
      </c>
      <c r="H891" s="65">
        <v>0</v>
      </c>
      <c r="M891" s="65" t="s">
        <v>4</v>
      </c>
      <c r="N891" s="65" t="s">
        <v>212</v>
      </c>
      <c r="O891" s="65">
        <v>45</v>
      </c>
    </row>
    <row r="892" spans="1:15" s="65" customFormat="1" x14ac:dyDescent="0.35">
      <c r="A892" s="285" t="s">
        <v>492</v>
      </c>
      <c r="B892" s="290">
        <v>18</v>
      </c>
      <c r="C892" s="65">
        <v>24</v>
      </c>
      <c r="D892" s="65" t="s">
        <v>38</v>
      </c>
      <c r="H892" s="65">
        <v>0</v>
      </c>
      <c r="M892" s="65" t="s">
        <v>4</v>
      </c>
      <c r="N892" s="65" t="s">
        <v>212</v>
      </c>
      <c r="O892" s="65">
        <v>45</v>
      </c>
    </row>
    <row r="893" spans="1:15" s="65" customFormat="1" x14ac:dyDescent="0.35">
      <c r="A893" s="285" t="s">
        <v>492</v>
      </c>
      <c r="B893" s="290">
        <v>18</v>
      </c>
      <c r="C893" s="65">
        <v>25</v>
      </c>
      <c r="D893" s="65" t="s">
        <v>38</v>
      </c>
      <c r="H893" s="65">
        <v>0</v>
      </c>
      <c r="M893" s="65" t="s">
        <v>4</v>
      </c>
      <c r="N893" s="65" t="s">
        <v>212</v>
      </c>
      <c r="O893" s="65">
        <v>45</v>
      </c>
    </row>
    <row r="894" spans="1:15" s="65" customFormat="1" x14ac:dyDescent="0.35">
      <c r="A894" s="285" t="s">
        <v>492</v>
      </c>
      <c r="B894" s="290">
        <v>18</v>
      </c>
      <c r="C894" s="65">
        <v>26</v>
      </c>
      <c r="D894" s="65" t="s">
        <v>38</v>
      </c>
      <c r="H894" s="65">
        <v>0</v>
      </c>
      <c r="M894" s="65" t="s">
        <v>4</v>
      </c>
      <c r="N894" s="65" t="s">
        <v>212</v>
      </c>
      <c r="O894" s="65">
        <v>45</v>
      </c>
    </row>
    <row r="895" spans="1:15" s="65" customFormat="1" x14ac:dyDescent="0.35">
      <c r="A895" s="285" t="s">
        <v>492</v>
      </c>
      <c r="B895" s="290">
        <v>18</v>
      </c>
      <c r="C895" s="65">
        <v>27</v>
      </c>
      <c r="D895" s="65" t="s">
        <v>38</v>
      </c>
      <c r="H895" s="65">
        <v>0</v>
      </c>
      <c r="M895" s="65" t="s">
        <v>4</v>
      </c>
      <c r="N895" s="65" t="s">
        <v>212</v>
      </c>
      <c r="O895" s="65">
        <v>45</v>
      </c>
    </row>
    <row r="896" spans="1:15" s="65" customFormat="1" ht="15" customHeight="1" x14ac:dyDescent="0.35">
      <c r="A896" s="285" t="s">
        <v>492</v>
      </c>
      <c r="B896" s="290">
        <v>18</v>
      </c>
      <c r="C896" s="65">
        <v>1</v>
      </c>
      <c r="D896" s="65">
        <v>3</v>
      </c>
      <c r="H896" s="65">
        <v>1</v>
      </c>
      <c r="I896" s="65">
        <v>9</v>
      </c>
      <c r="J896" s="65">
        <v>37</v>
      </c>
      <c r="K896" s="65" t="e">
        <v>#N/A</v>
      </c>
      <c r="L896" s="65" t="e">
        <v>#N/A</v>
      </c>
      <c r="M896" s="65" t="s">
        <v>4</v>
      </c>
      <c r="N896" s="65" t="s">
        <v>212</v>
      </c>
      <c r="O896" s="65">
        <v>45</v>
      </c>
    </row>
    <row r="897" spans="1:15" s="65" customFormat="1" x14ac:dyDescent="0.35">
      <c r="A897" s="285" t="s">
        <v>492</v>
      </c>
      <c r="B897" s="290">
        <v>18</v>
      </c>
      <c r="C897" s="65">
        <v>2</v>
      </c>
      <c r="D897" s="65">
        <v>4</v>
      </c>
      <c r="H897" s="65">
        <v>0</v>
      </c>
      <c r="M897" s="65" t="s">
        <v>4</v>
      </c>
      <c r="N897" s="65" t="s">
        <v>212</v>
      </c>
      <c r="O897" s="65">
        <v>45</v>
      </c>
    </row>
    <row r="898" spans="1:15" s="65" customFormat="1" x14ac:dyDescent="0.35">
      <c r="A898" s="285" t="s">
        <v>492</v>
      </c>
      <c r="B898" s="290">
        <v>18</v>
      </c>
      <c r="C898" s="65">
        <v>3</v>
      </c>
      <c r="D898" s="65">
        <v>4</v>
      </c>
      <c r="H898" s="65">
        <v>0</v>
      </c>
      <c r="M898" s="65" t="s">
        <v>4</v>
      </c>
      <c r="N898" s="65" t="s">
        <v>212</v>
      </c>
      <c r="O898" s="65">
        <v>45</v>
      </c>
    </row>
    <row r="899" spans="1:15" s="65" customFormat="1" x14ac:dyDescent="0.35">
      <c r="A899" s="285" t="s">
        <v>492</v>
      </c>
      <c r="B899" s="290">
        <v>18</v>
      </c>
      <c r="C899" s="65">
        <v>4</v>
      </c>
      <c r="D899" s="65">
        <v>3</v>
      </c>
      <c r="H899" s="65">
        <v>0</v>
      </c>
      <c r="M899" s="65" t="s">
        <v>4</v>
      </c>
      <c r="N899" s="65" t="s">
        <v>212</v>
      </c>
      <c r="O899" s="65">
        <v>45</v>
      </c>
    </row>
    <row r="900" spans="1:15" s="65" customFormat="1" x14ac:dyDescent="0.35">
      <c r="A900" s="285" t="s">
        <v>492</v>
      </c>
      <c r="B900" s="290">
        <v>18</v>
      </c>
      <c r="C900" s="65">
        <v>5</v>
      </c>
      <c r="D900" s="65">
        <v>3</v>
      </c>
      <c r="H900" s="65">
        <v>0</v>
      </c>
      <c r="M900" s="65" t="s">
        <v>4</v>
      </c>
      <c r="N900" s="65" t="s">
        <v>212</v>
      </c>
      <c r="O900" s="65">
        <v>45</v>
      </c>
    </row>
    <row r="901" spans="1:15" s="65" customFormat="1" x14ac:dyDescent="0.35">
      <c r="A901" s="285" t="s">
        <v>492</v>
      </c>
      <c r="B901" s="290">
        <v>18</v>
      </c>
      <c r="C901" s="65">
        <v>6</v>
      </c>
      <c r="D901" s="65">
        <v>4</v>
      </c>
      <c r="H901" s="65">
        <v>1</v>
      </c>
      <c r="I901" s="65">
        <v>10</v>
      </c>
      <c r="J901" s="65">
        <v>24</v>
      </c>
      <c r="K901" s="65" t="e">
        <v>#N/A</v>
      </c>
      <c r="L901" s="65" t="e">
        <v>#N/A</v>
      </c>
      <c r="M901" s="65" t="s">
        <v>4</v>
      </c>
      <c r="N901" s="65" t="s">
        <v>212</v>
      </c>
      <c r="O901" s="65">
        <v>45</v>
      </c>
    </row>
    <row r="902" spans="1:15" s="65" customFormat="1" x14ac:dyDescent="0.35">
      <c r="A902" s="285" t="s">
        <v>492</v>
      </c>
      <c r="B902" s="290">
        <v>18</v>
      </c>
      <c r="C902" s="65">
        <v>7</v>
      </c>
      <c r="D902" s="65">
        <v>3</v>
      </c>
      <c r="H902" s="65">
        <v>0</v>
      </c>
      <c r="M902" s="65" t="s">
        <v>4</v>
      </c>
      <c r="N902" s="65" t="s">
        <v>212</v>
      </c>
      <c r="O902" s="65">
        <v>45</v>
      </c>
    </row>
    <row r="903" spans="1:15" s="65" customFormat="1" x14ac:dyDescent="0.35">
      <c r="A903" s="285" t="s">
        <v>492</v>
      </c>
      <c r="B903" s="290">
        <v>18</v>
      </c>
      <c r="C903" s="65">
        <v>8</v>
      </c>
      <c r="D903" s="65">
        <v>3</v>
      </c>
      <c r="H903" s="65">
        <v>0</v>
      </c>
      <c r="M903" s="65" t="s">
        <v>4</v>
      </c>
      <c r="N903" s="65" t="s">
        <v>212</v>
      </c>
      <c r="O903" s="65">
        <v>45</v>
      </c>
    </row>
    <row r="904" spans="1:15" s="65" customFormat="1" x14ac:dyDescent="0.35">
      <c r="A904" s="285" t="s">
        <v>492</v>
      </c>
      <c r="B904" s="290">
        <v>18</v>
      </c>
      <c r="C904" s="65">
        <v>9</v>
      </c>
      <c r="D904" s="65">
        <v>4</v>
      </c>
      <c r="H904" s="65">
        <v>2</v>
      </c>
      <c r="M904" s="65" t="s">
        <v>4</v>
      </c>
      <c r="N904" s="65" t="s">
        <v>212</v>
      </c>
      <c r="O904" s="65">
        <v>45</v>
      </c>
    </row>
    <row r="905" spans="1:15" s="65" customFormat="1" x14ac:dyDescent="0.35">
      <c r="A905" s="285" t="s">
        <v>492</v>
      </c>
      <c r="B905" s="290">
        <v>18</v>
      </c>
      <c r="C905" s="65">
        <v>10</v>
      </c>
      <c r="D905" s="65">
        <v>4</v>
      </c>
      <c r="H905" s="65">
        <v>1</v>
      </c>
      <c r="I905" s="65">
        <v>10</v>
      </c>
      <c r="J905" s="65">
        <v>10</v>
      </c>
      <c r="K905" s="65" t="e">
        <v>#N/A</v>
      </c>
      <c r="L905" s="65" t="e">
        <v>#N/A</v>
      </c>
      <c r="M905" s="65" t="s">
        <v>4</v>
      </c>
      <c r="N905" s="65" t="s">
        <v>212</v>
      </c>
      <c r="O905" s="65">
        <v>45</v>
      </c>
    </row>
    <row r="906" spans="1:15" s="65" customFormat="1" x14ac:dyDescent="0.35">
      <c r="A906" s="285" t="s">
        <v>492</v>
      </c>
      <c r="B906" s="290">
        <v>18</v>
      </c>
      <c r="C906" s="65">
        <v>11</v>
      </c>
      <c r="D906" s="65">
        <v>3</v>
      </c>
      <c r="H906" s="65">
        <v>1</v>
      </c>
      <c r="I906" s="65">
        <v>9</v>
      </c>
      <c r="J906" s="65">
        <v>29</v>
      </c>
      <c r="K906" s="65" t="e">
        <v>#N/A</v>
      </c>
      <c r="L906" s="65" t="e">
        <v>#N/A</v>
      </c>
      <c r="M906" s="65" t="s">
        <v>4</v>
      </c>
      <c r="N906" s="65" t="s">
        <v>212</v>
      </c>
      <c r="O906" s="65">
        <v>45</v>
      </c>
    </row>
    <row r="907" spans="1:15" s="65" customFormat="1" x14ac:dyDescent="0.35">
      <c r="A907" s="285" t="s">
        <v>492</v>
      </c>
      <c r="B907" s="290">
        <v>18</v>
      </c>
      <c r="C907" s="65">
        <v>12</v>
      </c>
      <c r="D907" s="65">
        <v>3</v>
      </c>
      <c r="H907" s="65">
        <v>0</v>
      </c>
      <c r="M907" s="65" t="s">
        <v>4</v>
      </c>
      <c r="N907" s="65" t="s">
        <v>212</v>
      </c>
      <c r="O907" s="65">
        <v>45</v>
      </c>
    </row>
    <row r="908" spans="1:15" s="65" customFormat="1" x14ac:dyDescent="0.35">
      <c r="A908" s="285" t="s">
        <v>492</v>
      </c>
      <c r="B908" s="290">
        <v>18</v>
      </c>
      <c r="C908" s="65">
        <v>13</v>
      </c>
      <c r="D908" s="65">
        <v>4</v>
      </c>
      <c r="H908" s="65">
        <v>2</v>
      </c>
      <c r="M908" s="65" t="s">
        <v>4</v>
      </c>
      <c r="N908" s="65" t="s">
        <v>212</v>
      </c>
      <c r="O908" s="65">
        <v>45</v>
      </c>
    </row>
    <row r="909" spans="1:15" s="65" customFormat="1" x14ac:dyDescent="0.35">
      <c r="A909" s="285" t="s">
        <v>492</v>
      </c>
      <c r="B909" s="290">
        <v>18</v>
      </c>
      <c r="C909" s="65">
        <v>14</v>
      </c>
      <c r="D909" s="65">
        <v>4</v>
      </c>
      <c r="H909" s="65">
        <v>2</v>
      </c>
      <c r="M909" s="65" t="s">
        <v>4</v>
      </c>
      <c r="N909" s="65" t="s">
        <v>212</v>
      </c>
      <c r="O909" s="65">
        <v>45</v>
      </c>
    </row>
    <row r="910" spans="1:15" s="65" customFormat="1" x14ac:dyDescent="0.35">
      <c r="A910" s="285" t="s">
        <v>492</v>
      </c>
      <c r="B910" s="290">
        <v>18</v>
      </c>
      <c r="C910" s="65">
        <v>15</v>
      </c>
      <c r="D910" s="65">
        <v>3</v>
      </c>
      <c r="H910" s="65">
        <v>0</v>
      </c>
      <c r="M910" s="65" t="s">
        <v>4</v>
      </c>
      <c r="N910" s="65" t="s">
        <v>212</v>
      </c>
      <c r="O910" s="65">
        <v>45</v>
      </c>
    </row>
    <row r="911" spans="1:15" s="65" customFormat="1" x14ac:dyDescent="0.35">
      <c r="A911" s="285" t="s">
        <v>492</v>
      </c>
      <c r="B911" s="290">
        <v>18</v>
      </c>
      <c r="C911" s="65">
        <v>16</v>
      </c>
      <c r="D911" s="65">
        <v>3</v>
      </c>
      <c r="H911" s="65">
        <v>0</v>
      </c>
      <c r="M911" s="65" t="s">
        <v>4</v>
      </c>
      <c r="N911" s="65" t="s">
        <v>212</v>
      </c>
      <c r="O911" s="65">
        <v>45</v>
      </c>
    </row>
    <row r="912" spans="1:15" s="65" customFormat="1" x14ac:dyDescent="0.35">
      <c r="A912" s="285" t="s">
        <v>492</v>
      </c>
      <c r="B912" s="290">
        <v>18</v>
      </c>
      <c r="C912" s="65">
        <v>17</v>
      </c>
      <c r="D912" s="65">
        <v>3</v>
      </c>
      <c r="H912" s="65">
        <v>0</v>
      </c>
      <c r="M912" s="65" t="s">
        <v>4</v>
      </c>
      <c r="N912" s="65" t="s">
        <v>212</v>
      </c>
      <c r="O912" s="65">
        <v>45</v>
      </c>
    </row>
    <row r="913" spans="1:15" s="65" customFormat="1" x14ac:dyDescent="0.35">
      <c r="A913" s="285" t="s">
        <v>492</v>
      </c>
      <c r="B913" s="290">
        <v>18</v>
      </c>
      <c r="C913" s="65">
        <v>18</v>
      </c>
      <c r="D913" s="65">
        <v>3</v>
      </c>
      <c r="H913" s="65">
        <v>0</v>
      </c>
      <c r="M913" s="65" t="s">
        <v>4</v>
      </c>
      <c r="N913" s="65" t="s">
        <v>212</v>
      </c>
      <c r="O913" s="65">
        <v>45</v>
      </c>
    </row>
    <row r="914" spans="1:15" s="65" customFormat="1" x14ac:dyDescent="0.35">
      <c r="A914" s="285" t="s">
        <v>492</v>
      </c>
      <c r="B914" s="290">
        <v>18</v>
      </c>
      <c r="C914" s="65">
        <v>19</v>
      </c>
      <c r="D914" s="65" t="s">
        <v>38</v>
      </c>
      <c r="H914" s="65">
        <v>0</v>
      </c>
      <c r="M914" s="65" t="s">
        <v>4</v>
      </c>
      <c r="N914" s="65" t="s">
        <v>212</v>
      </c>
      <c r="O914" s="65">
        <v>45</v>
      </c>
    </row>
    <row r="915" spans="1:15" s="65" customFormat="1" x14ac:dyDescent="0.35">
      <c r="A915" s="285" t="s">
        <v>492</v>
      </c>
      <c r="B915" s="290">
        <v>18</v>
      </c>
      <c r="C915" s="65">
        <v>20</v>
      </c>
      <c r="D915" s="65" t="s">
        <v>38</v>
      </c>
      <c r="H915" s="65">
        <v>0</v>
      </c>
      <c r="M915" s="65" t="s">
        <v>4</v>
      </c>
      <c r="N915" s="65" t="s">
        <v>212</v>
      </c>
      <c r="O915" s="65">
        <v>45</v>
      </c>
    </row>
    <row r="916" spans="1:15" s="65" customFormat="1" x14ac:dyDescent="0.35">
      <c r="A916" s="285" t="s">
        <v>492</v>
      </c>
      <c r="B916" s="290">
        <v>18</v>
      </c>
      <c r="C916" s="65">
        <v>21</v>
      </c>
      <c r="D916" s="65" t="s">
        <v>38</v>
      </c>
      <c r="H916" s="65">
        <v>0</v>
      </c>
      <c r="M916" s="65" t="s">
        <v>4</v>
      </c>
      <c r="N916" s="65" t="s">
        <v>212</v>
      </c>
      <c r="O916" s="65">
        <v>45</v>
      </c>
    </row>
    <row r="917" spans="1:15" s="65" customFormat="1" x14ac:dyDescent="0.35">
      <c r="A917" s="285" t="s">
        <v>492</v>
      </c>
      <c r="B917" s="290">
        <v>18</v>
      </c>
      <c r="C917" s="65">
        <v>22</v>
      </c>
      <c r="D917" s="65" t="s">
        <v>38</v>
      </c>
      <c r="H917" s="65">
        <v>0</v>
      </c>
      <c r="M917" s="65" t="s">
        <v>4</v>
      </c>
      <c r="N917" s="65" t="s">
        <v>212</v>
      </c>
      <c r="O917" s="65">
        <v>45</v>
      </c>
    </row>
    <row r="918" spans="1:15" s="65" customFormat="1" x14ac:dyDescent="0.35">
      <c r="A918" s="285" t="s">
        <v>492</v>
      </c>
      <c r="B918" s="290">
        <v>18</v>
      </c>
      <c r="C918" s="65">
        <v>23</v>
      </c>
      <c r="D918" s="65" t="s">
        <v>38</v>
      </c>
      <c r="H918" s="65">
        <v>0</v>
      </c>
      <c r="M918" s="65" t="s">
        <v>4</v>
      </c>
      <c r="N918" s="65" t="s">
        <v>212</v>
      </c>
      <c r="O918" s="65">
        <v>45</v>
      </c>
    </row>
    <row r="919" spans="1:15" s="65" customFormat="1" x14ac:dyDescent="0.35">
      <c r="A919" s="285" t="s">
        <v>492</v>
      </c>
      <c r="B919" s="290">
        <v>18</v>
      </c>
      <c r="C919" s="65">
        <v>24</v>
      </c>
      <c r="D919" s="65" t="s">
        <v>38</v>
      </c>
      <c r="H919" s="65">
        <v>0</v>
      </c>
      <c r="M919" s="65" t="s">
        <v>4</v>
      </c>
      <c r="N919" s="65" t="s">
        <v>212</v>
      </c>
      <c r="O919" s="65">
        <v>45</v>
      </c>
    </row>
    <row r="920" spans="1:15" s="65" customFormat="1" x14ac:dyDescent="0.35">
      <c r="A920" s="285" t="s">
        <v>492</v>
      </c>
      <c r="B920" s="290">
        <v>18</v>
      </c>
      <c r="C920" s="65">
        <v>25</v>
      </c>
      <c r="D920" s="65" t="s">
        <v>38</v>
      </c>
      <c r="H920" s="65">
        <v>0</v>
      </c>
      <c r="M920" s="65" t="s">
        <v>4</v>
      </c>
      <c r="N920" s="65" t="s">
        <v>212</v>
      </c>
      <c r="O920" s="65">
        <v>45</v>
      </c>
    </row>
    <row r="921" spans="1:15" s="65" customFormat="1" x14ac:dyDescent="0.35">
      <c r="A921" s="285" t="s">
        <v>492</v>
      </c>
      <c r="B921" s="290">
        <v>18</v>
      </c>
      <c r="C921" s="65">
        <v>26</v>
      </c>
      <c r="D921" s="65" t="s">
        <v>38</v>
      </c>
      <c r="H921" s="65">
        <v>0</v>
      </c>
      <c r="M921" s="65" t="s">
        <v>4</v>
      </c>
      <c r="N921" s="65" t="s">
        <v>212</v>
      </c>
      <c r="O921" s="65">
        <v>45</v>
      </c>
    </row>
    <row r="922" spans="1:15" s="65" customFormat="1" x14ac:dyDescent="0.35">
      <c r="A922" s="285" t="s">
        <v>492</v>
      </c>
      <c r="B922" s="290">
        <v>18</v>
      </c>
      <c r="C922" s="65">
        <v>27</v>
      </c>
      <c r="D922" s="65" t="s">
        <v>38</v>
      </c>
      <c r="H922" s="65">
        <v>0</v>
      </c>
      <c r="M922" s="65" t="s">
        <v>4</v>
      </c>
      <c r="N922" s="65" t="s">
        <v>212</v>
      </c>
      <c r="O922" s="65">
        <v>45</v>
      </c>
    </row>
    <row r="923" spans="1:15" s="65" customFormat="1" ht="15" customHeight="1" x14ac:dyDescent="0.35">
      <c r="A923" s="285" t="s">
        <v>492</v>
      </c>
      <c r="B923" s="290">
        <v>18</v>
      </c>
      <c r="C923" s="65">
        <v>1</v>
      </c>
      <c r="D923" s="65">
        <v>3</v>
      </c>
      <c r="H923" s="65">
        <v>1</v>
      </c>
      <c r="I923" s="65">
        <v>10</v>
      </c>
      <c r="J923" s="65">
        <v>37</v>
      </c>
      <c r="K923" s="65" t="e">
        <v>#N/A</v>
      </c>
      <c r="L923" s="65" t="e">
        <v>#N/A</v>
      </c>
      <c r="M923" s="65" t="s">
        <v>4</v>
      </c>
      <c r="N923" s="65" t="s">
        <v>212</v>
      </c>
      <c r="O923" s="65">
        <v>45</v>
      </c>
    </row>
    <row r="924" spans="1:15" s="65" customFormat="1" x14ac:dyDescent="0.35">
      <c r="A924" s="285" t="s">
        <v>492</v>
      </c>
      <c r="B924" s="290">
        <v>18</v>
      </c>
      <c r="C924" s="65">
        <v>2</v>
      </c>
      <c r="D924" s="65">
        <v>4</v>
      </c>
      <c r="H924" s="65">
        <v>0</v>
      </c>
      <c r="M924" s="65" t="s">
        <v>4</v>
      </c>
      <c r="N924" s="65" t="s">
        <v>212</v>
      </c>
      <c r="O924" s="65">
        <v>45</v>
      </c>
    </row>
    <row r="925" spans="1:15" s="65" customFormat="1" x14ac:dyDescent="0.35">
      <c r="A925" s="285" t="s">
        <v>492</v>
      </c>
      <c r="B925" s="290">
        <v>18</v>
      </c>
      <c r="C925" s="65">
        <v>3</v>
      </c>
      <c r="D925" s="65">
        <v>4</v>
      </c>
      <c r="H925" s="65">
        <v>0</v>
      </c>
      <c r="M925" s="65" t="s">
        <v>4</v>
      </c>
      <c r="N925" s="65" t="s">
        <v>212</v>
      </c>
      <c r="O925" s="65">
        <v>45</v>
      </c>
    </row>
    <row r="926" spans="1:15" s="65" customFormat="1" x14ac:dyDescent="0.35">
      <c r="A926" s="285" t="s">
        <v>492</v>
      </c>
      <c r="B926" s="290">
        <v>18</v>
      </c>
      <c r="C926" s="65">
        <v>4</v>
      </c>
      <c r="D926" s="65">
        <v>3</v>
      </c>
      <c r="H926" s="65">
        <v>0</v>
      </c>
      <c r="M926" s="65" t="s">
        <v>4</v>
      </c>
      <c r="N926" s="65" t="s">
        <v>212</v>
      </c>
      <c r="O926" s="65">
        <v>45</v>
      </c>
    </row>
    <row r="927" spans="1:15" s="65" customFormat="1" x14ac:dyDescent="0.35">
      <c r="A927" s="285" t="s">
        <v>492</v>
      </c>
      <c r="B927" s="290">
        <v>18</v>
      </c>
      <c r="C927" s="65">
        <v>5</v>
      </c>
      <c r="D927" s="65">
        <v>3</v>
      </c>
      <c r="H927" s="65">
        <v>0</v>
      </c>
      <c r="M927" s="65" t="s">
        <v>4</v>
      </c>
      <c r="N927" s="65" t="s">
        <v>212</v>
      </c>
      <c r="O927" s="65">
        <v>45</v>
      </c>
    </row>
    <row r="928" spans="1:15" s="65" customFormat="1" x14ac:dyDescent="0.35">
      <c r="A928" s="285" t="s">
        <v>492</v>
      </c>
      <c r="B928" s="290">
        <v>18</v>
      </c>
      <c r="C928" s="65">
        <v>6</v>
      </c>
      <c r="D928" s="65">
        <v>4</v>
      </c>
      <c r="H928" s="65">
        <v>1</v>
      </c>
      <c r="I928" s="65">
        <v>11</v>
      </c>
      <c r="J928" s="65">
        <v>24</v>
      </c>
      <c r="K928" s="65" t="e">
        <v>#N/A</v>
      </c>
      <c r="L928" s="65" t="e">
        <v>#N/A</v>
      </c>
      <c r="M928" s="65" t="s">
        <v>4</v>
      </c>
      <c r="N928" s="65" t="s">
        <v>212</v>
      </c>
      <c r="O928" s="65">
        <v>45</v>
      </c>
    </row>
    <row r="929" spans="1:15" s="65" customFormat="1" x14ac:dyDescent="0.35">
      <c r="A929" s="285" t="s">
        <v>492</v>
      </c>
      <c r="B929" s="290">
        <v>18</v>
      </c>
      <c r="C929" s="65">
        <v>7</v>
      </c>
      <c r="D929" s="65">
        <v>3</v>
      </c>
      <c r="H929" s="65">
        <v>0</v>
      </c>
      <c r="M929" s="65" t="s">
        <v>4</v>
      </c>
      <c r="N929" s="65" t="s">
        <v>212</v>
      </c>
      <c r="O929" s="65">
        <v>45</v>
      </c>
    </row>
    <row r="930" spans="1:15" s="65" customFormat="1" x14ac:dyDescent="0.35">
      <c r="A930" s="285" t="s">
        <v>492</v>
      </c>
      <c r="B930" s="290">
        <v>18</v>
      </c>
      <c r="C930" s="65">
        <v>8</v>
      </c>
      <c r="D930" s="65">
        <v>3</v>
      </c>
      <c r="H930" s="65">
        <v>0</v>
      </c>
      <c r="M930" s="65" t="s">
        <v>4</v>
      </c>
      <c r="N930" s="65" t="s">
        <v>212</v>
      </c>
      <c r="O930" s="65">
        <v>45</v>
      </c>
    </row>
    <row r="931" spans="1:15" s="65" customFormat="1" x14ac:dyDescent="0.35">
      <c r="A931" s="285" t="s">
        <v>492</v>
      </c>
      <c r="B931" s="290">
        <v>18</v>
      </c>
      <c r="C931" s="65">
        <v>9</v>
      </c>
      <c r="D931" s="65">
        <v>4</v>
      </c>
      <c r="H931" s="65">
        <v>2</v>
      </c>
      <c r="M931" s="65" t="s">
        <v>4</v>
      </c>
      <c r="N931" s="65" t="s">
        <v>212</v>
      </c>
      <c r="O931" s="65">
        <v>45</v>
      </c>
    </row>
    <row r="932" spans="1:15" s="65" customFormat="1" x14ac:dyDescent="0.35">
      <c r="A932" s="285" t="s">
        <v>492</v>
      </c>
      <c r="B932" s="290">
        <v>18</v>
      </c>
      <c r="C932" s="65">
        <v>10</v>
      </c>
      <c r="D932" s="65">
        <v>4</v>
      </c>
      <c r="H932" s="65">
        <v>1</v>
      </c>
      <c r="I932" s="65">
        <v>11</v>
      </c>
      <c r="J932" s="65">
        <v>10</v>
      </c>
      <c r="K932" s="65" t="e">
        <v>#N/A</v>
      </c>
      <c r="L932" s="65" t="e">
        <v>#N/A</v>
      </c>
      <c r="M932" s="65" t="s">
        <v>4</v>
      </c>
      <c r="N932" s="65" t="s">
        <v>212</v>
      </c>
      <c r="O932" s="65">
        <v>45</v>
      </c>
    </row>
    <row r="933" spans="1:15" s="65" customFormat="1" x14ac:dyDescent="0.35">
      <c r="A933" s="285" t="s">
        <v>492</v>
      </c>
      <c r="B933" s="290">
        <v>18</v>
      </c>
      <c r="C933" s="65">
        <v>11</v>
      </c>
      <c r="D933" s="65">
        <v>3</v>
      </c>
      <c r="H933" s="65">
        <v>1</v>
      </c>
      <c r="I933" s="65">
        <v>10</v>
      </c>
      <c r="J933" s="65">
        <v>29</v>
      </c>
      <c r="K933" s="65" t="e">
        <v>#N/A</v>
      </c>
      <c r="L933" s="65" t="e">
        <v>#N/A</v>
      </c>
      <c r="M933" s="65" t="s">
        <v>4</v>
      </c>
      <c r="N933" s="65" t="s">
        <v>212</v>
      </c>
      <c r="O933" s="65">
        <v>45</v>
      </c>
    </row>
    <row r="934" spans="1:15" s="65" customFormat="1" x14ac:dyDescent="0.35">
      <c r="A934" s="285" t="s">
        <v>492</v>
      </c>
      <c r="B934" s="290">
        <v>18</v>
      </c>
      <c r="C934" s="65">
        <v>12</v>
      </c>
      <c r="D934" s="65">
        <v>3</v>
      </c>
      <c r="H934" s="65">
        <v>0</v>
      </c>
      <c r="M934" s="65" t="s">
        <v>4</v>
      </c>
      <c r="N934" s="65" t="s">
        <v>212</v>
      </c>
      <c r="O934" s="65">
        <v>45</v>
      </c>
    </row>
    <row r="935" spans="1:15" s="65" customFormat="1" x14ac:dyDescent="0.35">
      <c r="A935" s="285" t="s">
        <v>492</v>
      </c>
      <c r="B935" s="290">
        <v>18</v>
      </c>
      <c r="C935" s="65">
        <v>13</v>
      </c>
      <c r="D935" s="65">
        <v>4</v>
      </c>
      <c r="H935" s="65">
        <v>2</v>
      </c>
      <c r="M935" s="65" t="s">
        <v>4</v>
      </c>
      <c r="N935" s="65" t="s">
        <v>212</v>
      </c>
      <c r="O935" s="65">
        <v>45</v>
      </c>
    </row>
    <row r="936" spans="1:15" s="65" customFormat="1" x14ac:dyDescent="0.35">
      <c r="A936" s="285" t="s">
        <v>492</v>
      </c>
      <c r="B936" s="290">
        <v>18</v>
      </c>
      <c r="C936" s="65">
        <v>14</v>
      </c>
      <c r="D936" s="65">
        <v>4</v>
      </c>
      <c r="H936" s="65">
        <v>2</v>
      </c>
      <c r="M936" s="65" t="s">
        <v>4</v>
      </c>
      <c r="N936" s="65" t="s">
        <v>212</v>
      </c>
      <c r="O936" s="65">
        <v>45</v>
      </c>
    </row>
    <row r="937" spans="1:15" s="65" customFormat="1" x14ac:dyDescent="0.35">
      <c r="A937" s="285" t="s">
        <v>492</v>
      </c>
      <c r="B937" s="290">
        <v>18</v>
      </c>
      <c r="C937" s="65">
        <v>15</v>
      </c>
      <c r="D937" s="65">
        <v>3</v>
      </c>
      <c r="H937" s="65">
        <v>0</v>
      </c>
      <c r="M937" s="65" t="s">
        <v>4</v>
      </c>
      <c r="N937" s="65" t="s">
        <v>212</v>
      </c>
      <c r="O937" s="65">
        <v>45</v>
      </c>
    </row>
    <row r="938" spans="1:15" s="65" customFormat="1" x14ac:dyDescent="0.35">
      <c r="A938" s="285" t="s">
        <v>492</v>
      </c>
      <c r="B938" s="290">
        <v>18</v>
      </c>
      <c r="C938" s="65">
        <v>16</v>
      </c>
      <c r="D938" s="65">
        <v>3</v>
      </c>
      <c r="H938" s="65">
        <v>0</v>
      </c>
      <c r="M938" s="65" t="s">
        <v>4</v>
      </c>
      <c r="N938" s="65" t="s">
        <v>212</v>
      </c>
      <c r="O938" s="65">
        <v>45</v>
      </c>
    </row>
    <row r="939" spans="1:15" s="65" customFormat="1" x14ac:dyDescent="0.35">
      <c r="A939" s="285" t="s">
        <v>492</v>
      </c>
      <c r="B939" s="290">
        <v>18</v>
      </c>
      <c r="C939" s="65">
        <v>17</v>
      </c>
      <c r="D939" s="65">
        <v>3</v>
      </c>
      <c r="H939" s="65">
        <v>0</v>
      </c>
      <c r="M939" s="65" t="s">
        <v>4</v>
      </c>
      <c r="N939" s="65" t="s">
        <v>212</v>
      </c>
      <c r="O939" s="65">
        <v>45</v>
      </c>
    </row>
    <row r="940" spans="1:15" s="65" customFormat="1" x14ac:dyDescent="0.35">
      <c r="A940" s="285" t="s">
        <v>492</v>
      </c>
      <c r="B940" s="290">
        <v>18</v>
      </c>
      <c r="C940" s="65">
        <v>18</v>
      </c>
      <c r="D940" s="65">
        <v>3</v>
      </c>
      <c r="H940" s="65">
        <v>0</v>
      </c>
      <c r="M940" s="65" t="s">
        <v>4</v>
      </c>
      <c r="N940" s="65" t="s">
        <v>212</v>
      </c>
      <c r="O940" s="65">
        <v>45</v>
      </c>
    </row>
    <row r="941" spans="1:15" s="65" customFormat="1" x14ac:dyDescent="0.35">
      <c r="A941" s="285" t="s">
        <v>492</v>
      </c>
      <c r="B941" s="290">
        <v>18</v>
      </c>
      <c r="C941" s="65">
        <v>19</v>
      </c>
      <c r="D941" s="65" t="s">
        <v>38</v>
      </c>
      <c r="H941" s="65">
        <v>0</v>
      </c>
      <c r="M941" s="65" t="s">
        <v>4</v>
      </c>
      <c r="N941" s="65" t="s">
        <v>212</v>
      </c>
      <c r="O941" s="65">
        <v>45</v>
      </c>
    </row>
    <row r="942" spans="1:15" s="65" customFormat="1" x14ac:dyDescent="0.35">
      <c r="A942" s="285" t="s">
        <v>492</v>
      </c>
      <c r="B942" s="290">
        <v>18</v>
      </c>
      <c r="C942" s="65">
        <v>20</v>
      </c>
      <c r="D942" s="65" t="s">
        <v>38</v>
      </c>
      <c r="H942" s="65">
        <v>0</v>
      </c>
      <c r="M942" s="65" t="s">
        <v>4</v>
      </c>
      <c r="N942" s="65" t="s">
        <v>212</v>
      </c>
      <c r="O942" s="65">
        <v>45</v>
      </c>
    </row>
    <row r="943" spans="1:15" s="65" customFormat="1" x14ac:dyDescent="0.35">
      <c r="A943" s="285" t="s">
        <v>492</v>
      </c>
      <c r="B943" s="290">
        <v>18</v>
      </c>
      <c r="C943" s="65">
        <v>21</v>
      </c>
      <c r="D943" s="65" t="s">
        <v>38</v>
      </c>
      <c r="H943" s="65">
        <v>0</v>
      </c>
      <c r="M943" s="65" t="s">
        <v>4</v>
      </c>
      <c r="N943" s="65" t="s">
        <v>212</v>
      </c>
      <c r="O943" s="65">
        <v>45</v>
      </c>
    </row>
    <row r="944" spans="1:15" s="65" customFormat="1" x14ac:dyDescent="0.35">
      <c r="A944" s="285" t="s">
        <v>492</v>
      </c>
      <c r="B944" s="290">
        <v>18</v>
      </c>
      <c r="C944" s="65">
        <v>22</v>
      </c>
      <c r="D944" s="65" t="s">
        <v>38</v>
      </c>
      <c r="H944" s="65">
        <v>0</v>
      </c>
      <c r="M944" s="65" t="s">
        <v>4</v>
      </c>
      <c r="N944" s="65" t="s">
        <v>212</v>
      </c>
      <c r="O944" s="65">
        <v>45</v>
      </c>
    </row>
    <row r="945" spans="1:15" s="65" customFormat="1" x14ac:dyDescent="0.35">
      <c r="A945" s="285" t="s">
        <v>492</v>
      </c>
      <c r="B945" s="290">
        <v>18</v>
      </c>
      <c r="C945" s="65">
        <v>23</v>
      </c>
      <c r="D945" s="65" t="s">
        <v>38</v>
      </c>
      <c r="H945" s="65">
        <v>0</v>
      </c>
      <c r="M945" s="65" t="s">
        <v>4</v>
      </c>
      <c r="N945" s="65" t="s">
        <v>212</v>
      </c>
      <c r="O945" s="65">
        <v>45</v>
      </c>
    </row>
    <row r="946" spans="1:15" s="65" customFormat="1" x14ac:dyDescent="0.35">
      <c r="A946" s="285" t="s">
        <v>492</v>
      </c>
      <c r="B946" s="290">
        <v>18</v>
      </c>
      <c r="C946" s="65">
        <v>24</v>
      </c>
      <c r="D946" s="65" t="s">
        <v>38</v>
      </c>
      <c r="H946" s="65">
        <v>0</v>
      </c>
      <c r="M946" s="65" t="s">
        <v>4</v>
      </c>
      <c r="N946" s="65" t="s">
        <v>212</v>
      </c>
      <c r="O946" s="65">
        <v>45</v>
      </c>
    </row>
    <row r="947" spans="1:15" s="65" customFormat="1" x14ac:dyDescent="0.35">
      <c r="A947" s="285" t="s">
        <v>492</v>
      </c>
      <c r="B947" s="290">
        <v>18</v>
      </c>
      <c r="C947" s="65">
        <v>25</v>
      </c>
      <c r="D947" s="65" t="s">
        <v>38</v>
      </c>
      <c r="H947" s="65">
        <v>0</v>
      </c>
      <c r="M947" s="65" t="s">
        <v>4</v>
      </c>
      <c r="N947" s="65" t="s">
        <v>212</v>
      </c>
      <c r="O947" s="65">
        <v>45</v>
      </c>
    </row>
    <row r="948" spans="1:15" s="65" customFormat="1" x14ac:dyDescent="0.35">
      <c r="A948" s="285" t="s">
        <v>492</v>
      </c>
      <c r="B948" s="290">
        <v>18</v>
      </c>
      <c r="C948" s="65">
        <v>26</v>
      </c>
      <c r="D948" s="65" t="s">
        <v>38</v>
      </c>
      <c r="H948" s="65">
        <v>0</v>
      </c>
      <c r="M948" s="65" t="s">
        <v>4</v>
      </c>
      <c r="N948" s="65" t="s">
        <v>212</v>
      </c>
      <c r="O948" s="65">
        <v>45</v>
      </c>
    </row>
    <row r="949" spans="1:15" s="65" customFormat="1" x14ac:dyDescent="0.35">
      <c r="A949" s="285" t="s">
        <v>492</v>
      </c>
      <c r="B949" s="290">
        <v>18</v>
      </c>
      <c r="C949" s="65">
        <v>27</v>
      </c>
      <c r="D949" s="65" t="s">
        <v>38</v>
      </c>
      <c r="H949" s="65">
        <v>0</v>
      </c>
      <c r="M949" s="65" t="s">
        <v>4</v>
      </c>
      <c r="N949" s="65" t="s">
        <v>212</v>
      </c>
      <c r="O949" s="65">
        <v>45</v>
      </c>
    </row>
    <row r="950" spans="1:15" s="65" customFormat="1" ht="15" customHeight="1" x14ac:dyDescent="0.35">
      <c r="A950" s="285" t="s">
        <v>492</v>
      </c>
      <c r="B950" s="290">
        <v>18</v>
      </c>
      <c r="C950" s="65">
        <v>1</v>
      </c>
      <c r="D950" s="65">
        <v>3</v>
      </c>
      <c r="H950" s="65">
        <v>1</v>
      </c>
      <c r="I950" s="65">
        <v>11</v>
      </c>
      <c r="J950" s="65">
        <v>37</v>
      </c>
      <c r="K950" s="65" t="e">
        <v>#N/A</v>
      </c>
      <c r="L950" s="65" t="e">
        <v>#N/A</v>
      </c>
      <c r="M950" s="65" t="s">
        <v>4</v>
      </c>
      <c r="N950" s="65" t="s">
        <v>212</v>
      </c>
      <c r="O950" s="65">
        <v>45</v>
      </c>
    </row>
    <row r="951" spans="1:15" s="65" customFormat="1" x14ac:dyDescent="0.35">
      <c r="A951" s="285" t="s">
        <v>492</v>
      </c>
      <c r="B951" s="290">
        <v>18</v>
      </c>
      <c r="C951" s="65">
        <v>2</v>
      </c>
      <c r="D951" s="65">
        <v>4</v>
      </c>
      <c r="H951" s="65">
        <v>0</v>
      </c>
      <c r="M951" s="65" t="s">
        <v>4</v>
      </c>
      <c r="N951" s="65" t="s">
        <v>212</v>
      </c>
      <c r="O951" s="65">
        <v>45</v>
      </c>
    </row>
    <row r="952" spans="1:15" s="65" customFormat="1" x14ac:dyDescent="0.35">
      <c r="A952" s="285" t="s">
        <v>492</v>
      </c>
      <c r="B952" s="290">
        <v>18</v>
      </c>
      <c r="C952" s="65">
        <v>3</v>
      </c>
      <c r="D952" s="65">
        <v>4</v>
      </c>
      <c r="H952" s="65">
        <v>0</v>
      </c>
      <c r="M952" s="65" t="s">
        <v>4</v>
      </c>
      <c r="N952" s="65" t="s">
        <v>212</v>
      </c>
      <c r="O952" s="65">
        <v>45</v>
      </c>
    </row>
    <row r="953" spans="1:15" s="65" customFormat="1" x14ac:dyDescent="0.35">
      <c r="A953" s="285" t="s">
        <v>492</v>
      </c>
      <c r="B953" s="290">
        <v>18</v>
      </c>
      <c r="C953" s="65">
        <v>4</v>
      </c>
      <c r="D953" s="65">
        <v>3</v>
      </c>
      <c r="H953" s="65">
        <v>0</v>
      </c>
      <c r="M953" s="65" t="s">
        <v>4</v>
      </c>
      <c r="N953" s="65" t="s">
        <v>212</v>
      </c>
      <c r="O953" s="65">
        <v>45</v>
      </c>
    </row>
    <row r="954" spans="1:15" s="65" customFormat="1" x14ac:dyDescent="0.35">
      <c r="A954" s="285" t="s">
        <v>492</v>
      </c>
      <c r="B954" s="290">
        <v>18</v>
      </c>
      <c r="C954" s="65">
        <v>5</v>
      </c>
      <c r="D954" s="65">
        <v>3</v>
      </c>
      <c r="H954" s="65">
        <v>0</v>
      </c>
      <c r="M954" s="65" t="s">
        <v>4</v>
      </c>
      <c r="N954" s="65" t="s">
        <v>212</v>
      </c>
      <c r="O954" s="65">
        <v>45</v>
      </c>
    </row>
    <row r="955" spans="1:15" s="65" customFormat="1" x14ac:dyDescent="0.35">
      <c r="A955" s="285" t="s">
        <v>492</v>
      </c>
      <c r="B955" s="290">
        <v>18</v>
      </c>
      <c r="C955" s="65">
        <v>6</v>
      </c>
      <c r="D955" s="65">
        <v>4</v>
      </c>
      <c r="H955" s="65">
        <v>1</v>
      </c>
      <c r="I955" s="65">
        <v>12</v>
      </c>
      <c r="J955" s="65">
        <v>24</v>
      </c>
      <c r="K955" s="65" t="e">
        <v>#N/A</v>
      </c>
      <c r="L955" s="65" t="e">
        <v>#N/A</v>
      </c>
      <c r="M955" s="65" t="s">
        <v>4</v>
      </c>
      <c r="N955" s="65" t="s">
        <v>212</v>
      </c>
      <c r="O955" s="65">
        <v>45</v>
      </c>
    </row>
    <row r="956" spans="1:15" s="65" customFormat="1" x14ac:dyDescent="0.35">
      <c r="A956" s="285" t="s">
        <v>492</v>
      </c>
      <c r="B956" s="290">
        <v>18</v>
      </c>
      <c r="C956" s="65">
        <v>7</v>
      </c>
      <c r="D956" s="65">
        <v>3</v>
      </c>
      <c r="H956" s="65">
        <v>0</v>
      </c>
      <c r="M956" s="65" t="s">
        <v>4</v>
      </c>
      <c r="N956" s="65" t="s">
        <v>212</v>
      </c>
      <c r="O956" s="65">
        <v>45</v>
      </c>
    </row>
    <row r="957" spans="1:15" s="65" customFormat="1" x14ac:dyDescent="0.35">
      <c r="A957" s="285" t="s">
        <v>492</v>
      </c>
      <c r="B957" s="290">
        <v>18</v>
      </c>
      <c r="C957" s="65">
        <v>8</v>
      </c>
      <c r="D957" s="65">
        <v>3</v>
      </c>
      <c r="H957" s="65">
        <v>0</v>
      </c>
      <c r="M957" s="65" t="s">
        <v>4</v>
      </c>
      <c r="N957" s="65" t="s">
        <v>212</v>
      </c>
      <c r="O957" s="65">
        <v>45</v>
      </c>
    </row>
    <row r="958" spans="1:15" s="65" customFormat="1" x14ac:dyDescent="0.35">
      <c r="A958" s="285" t="s">
        <v>492</v>
      </c>
      <c r="B958" s="290">
        <v>18</v>
      </c>
      <c r="C958" s="65">
        <v>9</v>
      </c>
      <c r="D958" s="65">
        <v>4</v>
      </c>
      <c r="H958" s="65">
        <v>2</v>
      </c>
      <c r="M958" s="65" t="s">
        <v>4</v>
      </c>
      <c r="N958" s="65" t="s">
        <v>212</v>
      </c>
      <c r="O958" s="65">
        <v>45</v>
      </c>
    </row>
    <row r="959" spans="1:15" s="65" customFormat="1" x14ac:dyDescent="0.35">
      <c r="A959" s="285" t="s">
        <v>492</v>
      </c>
      <c r="B959" s="290">
        <v>18</v>
      </c>
      <c r="C959" s="65">
        <v>10</v>
      </c>
      <c r="D959" s="65">
        <v>4</v>
      </c>
      <c r="H959" s="65">
        <v>1</v>
      </c>
      <c r="I959" s="65">
        <v>12</v>
      </c>
      <c r="J959" s="65">
        <v>10</v>
      </c>
      <c r="K959" s="65" t="e">
        <v>#N/A</v>
      </c>
      <c r="L959" s="65" t="e">
        <v>#N/A</v>
      </c>
      <c r="M959" s="65" t="s">
        <v>4</v>
      </c>
      <c r="N959" s="65" t="s">
        <v>212</v>
      </c>
      <c r="O959" s="65">
        <v>45</v>
      </c>
    </row>
    <row r="960" spans="1:15" s="65" customFormat="1" x14ac:dyDescent="0.35">
      <c r="A960" s="285" t="s">
        <v>492</v>
      </c>
      <c r="B960" s="290">
        <v>18</v>
      </c>
      <c r="C960" s="65">
        <v>11</v>
      </c>
      <c r="D960" s="65">
        <v>3</v>
      </c>
      <c r="H960" s="65">
        <v>1</v>
      </c>
      <c r="I960" s="65">
        <v>11</v>
      </c>
      <c r="J960" s="65">
        <v>29</v>
      </c>
      <c r="K960" s="65" t="e">
        <v>#N/A</v>
      </c>
      <c r="L960" s="65" t="e">
        <v>#N/A</v>
      </c>
      <c r="M960" s="65" t="s">
        <v>4</v>
      </c>
      <c r="N960" s="65" t="s">
        <v>212</v>
      </c>
      <c r="O960" s="65">
        <v>45</v>
      </c>
    </row>
    <row r="961" spans="1:15" s="65" customFormat="1" x14ac:dyDescent="0.35">
      <c r="A961" s="285" t="s">
        <v>492</v>
      </c>
      <c r="B961" s="290">
        <v>18</v>
      </c>
      <c r="C961" s="65">
        <v>12</v>
      </c>
      <c r="D961" s="65">
        <v>3</v>
      </c>
      <c r="H961" s="65">
        <v>0</v>
      </c>
      <c r="M961" s="65" t="s">
        <v>4</v>
      </c>
      <c r="N961" s="65" t="s">
        <v>212</v>
      </c>
      <c r="O961" s="65">
        <v>45</v>
      </c>
    </row>
    <row r="962" spans="1:15" s="65" customFormat="1" x14ac:dyDescent="0.35">
      <c r="A962" s="285" t="s">
        <v>492</v>
      </c>
      <c r="B962" s="290">
        <v>18</v>
      </c>
      <c r="C962" s="65">
        <v>13</v>
      </c>
      <c r="D962" s="65">
        <v>4</v>
      </c>
      <c r="H962" s="65">
        <v>2</v>
      </c>
      <c r="M962" s="65" t="s">
        <v>4</v>
      </c>
      <c r="N962" s="65" t="s">
        <v>212</v>
      </c>
      <c r="O962" s="65">
        <v>45</v>
      </c>
    </row>
    <row r="963" spans="1:15" s="65" customFormat="1" x14ac:dyDescent="0.35">
      <c r="A963" s="285" t="s">
        <v>492</v>
      </c>
      <c r="B963" s="290">
        <v>18</v>
      </c>
      <c r="C963" s="65">
        <v>14</v>
      </c>
      <c r="D963" s="65">
        <v>4</v>
      </c>
      <c r="H963" s="65">
        <v>2</v>
      </c>
      <c r="M963" s="65" t="s">
        <v>4</v>
      </c>
      <c r="N963" s="65" t="s">
        <v>212</v>
      </c>
      <c r="O963" s="65">
        <v>45</v>
      </c>
    </row>
    <row r="964" spans="1:15" s="65" customFormat="1" x14ac:dyDescent="0.35">
      <c r="A964" s="285" t="s">
        <v>492</v>
      </c>
      <c r="B964" s="290">
        <v>18</v>
      </c>
      <c r="C964" s="65">
        <v>15</v>
      </c>
      <c r="D964" s="65">
        <v>3</v>
      </c>
      <c r="H964" s="65">
        <v>0</v>
      </c>
      <c r="M964" s="65" t="s">
        <v>4</v>
      </c>
      <c r="N964" s="65" t="s">
        <v>212</v>
      </c>
      <c r="O964" s="65">
        <v>45</v>
      </c>
    </row>
    <row r="965" spans="1:15" s="65" customFormat="1" x14ac:dyDescent="0.35">
      <c r="A965" s="285" t="s">
        <v>492</v>
      </c>
      <c r="B965" s="290">
        <v>18</v>
      </c>
      <c r="C965" s="65">
        <v>16</v>
      </c>
      <c r="D965" s="65">
        <v>3</v>
      </c>
      <c r="H965" s="65">
        <v>0</v>
      </c>
      <c r="M965" s="65" t="s">
        <v>4</v>
      </c>
      <c r="N965" s="65" t="s">
        <v>212</v>
      </c>
      <c r="O965" s="65">
        <v>45</v>
      </c>
    </row>
    <row r="966" spans="1:15" s="65" customFormat="1" x14ac:dyDescent="0.35">
      <c r="A966" s="285" t="s">
        <v>492</v>
      </c>
      <c r="B966" s="290">
        <v>18</v>
      </c>
      <c r="C966" s="65">
        <v>17</v>
      </c>
      <c r="D966" s="65">
        <v>3</v>
      </c>
      <c r="H966" s="65">
        <v>0</v>
      </c>
      <c r="M966" s="65" t="s">
        <v>4</v>
      </c>
      <c r="N966" s="65" t="s">
        <v>212</v>
      </c>
      <c r="O966" s="65">
        <v>45</v>
      </c>
    </row>
    <row r="967" spans="1:15" s="65" customFormat="1" x14ac:dyDescent="0.35">
      <c r="A967" s="285" t="s">
        <v>492</v>
      </c>
      <c r="B967" s="290">
        <v>18</v>
      </c>
      <c r="C967" s="65">
        <v>18</v>
      </c>
      <c r="D967" s="65">
        <v>3</v>
      </c>
      <c r="H967" s="65">
        <v>0</v>
      </c>
      <c r="M967" s="65" t="s">
        <v>4</v>
      </c>
      <c r="N967" s="65" t="s">
        <v>212</v>
      </c>
      <c r="O967" s="65">
        <v>45</v>
      </c>
    </row>
    <row r="968" spans="1:15" s="65" customFormat="1" x14ac:dyDescent="0.35">
      <c r="A968" s="285" t="s">
        <v>492</v>
      </c>
      <c r="B968" s="290">
        <v>18</v>
      </c>
      <c r="C968" s="65">
        <v>19</v>
      </c>
      <c r="D968" s="65" t="s">
        <v>38</v>
      </c>
      <c r="H968" s="65">
        <v>0</v>
      </c>
      <c r="M968" s="65" t="s">
        <v>4</v>
      </c>
      <c r="N968" s="65" t="s">
        <v>212</v>
      </c>
      <c r="O968" s="65">
        <v>45</v>
      </c>
    </row>
    <row r="969" spans="1:15" s="65" customFormat="1" x14ac:dyDescent="0.35">
      <c r="A969" s="285" t="s">
        <v>492</v>
      </c>
      <c r="B969" s="290">
        <v>18</v>
      </c>
      <c r="C969" s="65">
        <v>20</v>
      </c>
      <c r="D969" s="65" t="s">
        <v>38</v>
      </c>
      <c r="H969" s="65">
        <v>0</v>
      </c>
      <c r="M969" s="65" t="s">
        <v>4</v>
      </c>
      <c r="N969" s="65" t="s">
        <v>212</v>
      </c>
      <c r="O969" s="65">
        <v>45</v>
      </c>
    </row>
    <row r="970" spans="1:15" s="65" customFormat="1" x14ac:dyDescent="0.35">
      <c r="A970" s="285" t="s">
        <v>492</v>
      </c>
      <c r="B970" s="290">
        <v>18</v>
      </c>
      <c r="C970" s="65">
        <v>21</v>
      </c>
      <c r="D970" s="65" t="s">
        <v>38</v>
      </c>
      <c r="H970" s="65">
        <v>0</v>
      </c>
      <c r="M970" s="65" t="s">
        <v>4</v>
      </c>
      <c r="N970" s="65" t="s">
        <v>212</v>
      </c>
      <c r="O970" s="65">
        <v>45</v>
      </c>
    </row>
    <row r="971" spans="1:15" s="65" customFormat="1" x14ac:dyDescent="0.35">
      <c r="A971" s="285" t="s">
        <v>492</v>
      </c>
      <c r="B971" s="290">
        <v>18</v>
      </c>
      <c r="C971" s="65">
        <v>22</v>
      </c>
      <c r="D971" s="65" t="s">
        <v>38</v>
      </c>
      <c r="H971" s="65">
        <v>0</v>
      </c>
      <c r="M971" s="65" t="s">
        <v>4</v>
      </c>
      <c r="N971" s="65" t="s">
        <v>212</v>
      </c>
      <c r="O971" s="65">
        <v>45</v>
      </c>
    </row>
    <row r="972" spans="1:15" s="65" customFormat="1" x14ac:dyDescent="0.35">
      <c r="A972" s="285" t="s">
        <v>492</v>
      </c>
      <c r="B972" s="290">
        <v>18</v>
      </c>
      <c r="C972" s="65">
        <v>23</v>
      </c>
      <c r="D972" s="65" t="s">
        <v>38</v>
      </c>
      <c r="H972" s="65">
        <v>0</v>
      </c>
      <c r="M972" s="65" t="s">
        <v>4</v>
      </c>
      <c r="N972" s="65" t="s">
        <v>212</v>
      </c>
      <c r="O972" s="65">
        <v>45</v>
      </c>
    </row>
    <row r="973" spans="1:15" s="65" customFormat="1" x14ac:dyDescent="0.35">
      <c r="A973" s="285" t="s">
        <v>492</v>
      </c>
      <c r="B973" s="290">
        <v>18</v>
      </c>
      <c r="C973" s="65">
        <v>24</v>
      </c>
      <c r="D973" s="65" t="s">
        <v>38</v>
      </c>
      <c r="H973" s="65">
        <v>0</v>
      </c>
      <c r="M973" s="65" t="s">
        <v>4</v>
      </c>
      <c r="N973" s="65" t="s">
        <v>212</v>
      </c>
      <c r="O973" s="65">
        <v>45</v>
      </c>
    </row>
    <row r="974" spans="1:15" s="65" customFormat="1" x14ac:dyDescent="0.35">
      <c r="A974" s="285" t="s">
        <v>492</v>
      </c>
      <c r="B974" s="290">
        <v>18</v>
      </c>
      <c r="C974" s="65">
        <v>25</v>
      </c>
      <c r="D974" s="65" t="s">
        <v>38</v>
      </c>
      <c r="H974" s="65">
        <v>0</v>
      </c>
      <c r="M974" s="65" t="s">
        <v>4</v>
      </c>
      <c r="N974" s="65" t="s">
        <v>212</v>
      </c>
      <c r="O974" s="65">
        <v>45</v>
      </c>
    </row>
    <row r="975" spans="1:15" s="65" customFormat="1" x14ac:dyDescent="0.35">
      <c r="A975" s="285" t="s">
        <v>492</v>
      </c>
      <c r="B975" s="290">
        <v>18</v>
      </c>
      <c r="C975" s="65">
        <v>26</v>
      </c>
      <c r="D975" s="65" t="s">
        <v>38</v>
      </c>
      <c r="H975" s="65">
        <v>0</v>
      </c>
      <c r="M975" s="65" t="s">
        <v>4</v>
      </c>
      <c r="N975" s="65" t="s">
        <v>212</v>
      </c>
      <c r="O975" s="65">
        <v>45</v>
      </c>
    </row>
    <row r="976" spans="1:15" s="65" customFormat="1" x14ac:dyDescent="0.35">
      <c r="A976" s="285" t="s">
        <v>492</v>
      </c>
      <c r="B976" s="290">
        <v>18</v>
      </c>
      <c r="C976" s="65">
        <v>27</v>
      </c>
      <c r="D976" s="65" t="s">
        <v>38</v>
      </c>
      <c r="H976" s="65">
        <v>0</v>
      </c>
      <c r="M976" s="65" t="s">
        <v>4</v>
      </c>
      <c r="N976" s="65" t="s">
        <v>212</v>
      </c>
      <c r="O976" s="65">
        <v>45</v>
      </c>
    </row>
    <row r="977" spans="1:15" s="65" customFormat="1" ht="15" customHeight="1" x14ac:dyDescent="0.35">
      <c r="A977" s="285" t="s">
        <v>492</v>
      </c>
      <c r="B977" s="290">
        <v>18</v>
      </c>
      <c r="C977" s="65">
        <v>1</v>
      </c>
      <c r="D977" s="65">
        <v>3</v>
      </c>
      <c r="H977" s="65">
        <v>1</v>
      </c>
      <c r="I977" s="65">
        <v>12</v>
      </c>
      <c r="J977" s="65">
        <v>37</v>
      </c>
      <c r="K977" s="65" t="e">
        <v>#N/A</v>
      </c>
      <c r="L977" s="65" t="e">
        <v>#N/A</v>
      </c>
      <c r="M977" s="65" t="s">
        <v>4</v>
      </c>
      <c r="N977" s="65" t="s">
        <v>212</v>
      </c>
      <c r="O977" s="65">
        <v>45</v>
      </c>
    </row>
    <row r="978" spans="1:15" s="65" customFormat="1" x14ac:dyDescent="0.35">
      <c r="A978" s="285" t="s">
        <v>492</v>
      </c>
      <c r="B978" s="290">
        <v>18</v>
      </c>
      <c r="C978" s="65">
        <v>2</v>
      </c>
      <c r="D978" s="65">
        <v>4</v>
      </c>
      <c r="H978" s="65">
        <v>0</v>
      </c>
      <c r="M978" s="65" t="s">
        <v>4</v>
      </c>
      <c r="N978" s="65" t="s">
        <v>212</v>
      </c>
      <c r="O978" s="65">
        <v>45</v>
      </c>
    </row>
    <row r="979" spans="1:15" s="65" customFormat="1" x14ac:dyDescent="0.35">
      <c r="A979" s="285" t="s">
        <v>492</v>
      </c>
      <c r="B979" s="290">
        <v>18</v>
      </c>
      <c r="C979" s="65">
        <v>3</v>
      </c>
      <c r="D979" s="65">
        <v>4</v>
      </c>
      <c r="H979" s="65">
        <v>0</v>
      </c>
      <c r="M979" s="65" t="s">
        <v>4</v>
      </c>
      <c r="N979" s="65" t="s">
        <v>212</v>
      </c>
      <c r="O979" s="65">
        <v>45</v>
      </c>
    </row>
    <row r="980" spans="1:15" s="65" customFormat="1" x14ac:dyDescent="0.35">
      <c r="A980" s="285" t="s">
        <v>492</v>
      </c>
      <c r="B980" s="290">
        <v>18</v>
      </c>
      <c r="C980" s="65">
        <v>4</v>
      </c>
      <c r="D980" s="65">
        <v>3</v>
      </c>
      <c r="H980" s="65">
        <v>0</v>
      </c>
      <c r="M980" s="65" t="s">
        <v>4</v>
      </c>
      <c r="N980" s="65" t="s">
        <v>212</v>
      </c>
      <c r="O980" s="65">
        <v>45</v>
      </c>
    </row>
    <row r="981" spans="1:15" s="65" customFormat="1" x14ac:dyDescent="0.35">
      <c r="A981" s="285" t="s">
        <v>492</v>
      </c>
      <c r="B981" s="290">
        <v>18</v>
      </c>
      <c r="C981" s="65">
        <v>5</v>
      </c>
      <c r="D981" s="65">
        <v>3</v>
      </c>
      <c r="H981" s="65">
        <v>0</v>
      </c>
      <c r="M981" s="65" t="s">
        <v>4</v>
      </c>
      <c r="N981" s="65" t="s">
        <v>212</v>
      </c>
      <c r="O981" s="65">
        <v>45</v>
      </c>
    </row>
    <row r="982" spans="1:15" s="65" customFormat="1" x14ac:dyDescent="0.35">
      <c r="A982" s="285" t="s">
        <v>492</v>
      </c>
      <c r="B982" s="290">
        <v>18</v>
      </c>
      <c r="C982" s="65">
        <v>6</v>
      </c>
      <c r="D982" s="65">
        <v>4</v>
      </c>
      <c r="H982" s="65">
        <v>1</v>
      </c>
      <c r="I982" s="65">
        <v>13</v>
      </c>
      <c r="J982" s="65">
        <v>24</v>
      </c>
      <c r="K982" s="65" t="e">
        <v>#N/A</v>
      </c>
      <c r="L982" s="65" t="e">
        <v>#N/A</v>
      </c>
      <c r="M982" s="65" t="s">
        <v>4</v>
      </c>
      <c r="N982" s="65" t="s">
        <v>212</v>
      </c>
      <c r="O982" s="65">
        <v>45</v>
      </c>
    </row>
    <row r="983" spans="1:15" s="65" customFormat="1" x14ac:dyDescent="0.35">
      <c r="A983" s="285" t="s">
        <v>492</v>
      </c>
      <c r="B983" s="290">
        <v>18</v>
      </c>
      <c r="C983" s="65">
        <v>7</v>
      </c>
      <c r="D983" s="65">
        <v>3</v>
      </c>
      <c r="H983" s="65">
        <v>0</v>
      </c>
      <c r="M983" s="65" t="s">
        <v>4</v>
      </c>
      <c r="N983" s="65" t="s">
        <v>212</v>
      </c>
      <c r="O983" s="65">
        <v>45</v>
      </c>
    </row>
    <row r="984" spans="1:15" s="65" customFormat="1" x14ac:dyDescent="0.35">
      <c r="A984" s="285" t="s">
        <v>492</v>
      </c>
      <c r="B984" s="290">
        <v>18</v>
      </c>
      <c r="C984" s="65">
        <v>8</v>
      </c>
      <c r="D984" s="65">
        <v>3</v>
      </c>
      <c r="H984" s="65">
        <v>0</v>
      </c>
      <c r="M984" s="65" t="s">
        <v>4</v>
      </c>
      <c r="N984" s="65" t="s">
        <v>212</v>
      </c>
      <c r="O984" s="65">
        <v>45</v>
      </c>
    </row>
    <row r="985" spans="1:15" s="65" customFormat="1" x14ac:dyDescent="0.35">
      <c r="A985" s="285" t="s">
        <v>492</v>
      </c>
      <c r="B985" s="290">
        <v>18</v>
      </c>
      <c r="C985" s="65">
        <v>9</v>
      </c>
      <c r="D985" s="65">
        <v>4</v>
      </c>
      <c r="H985" s="65">
        <v>2</v>
      </c>
      <c r="M985" s="65" t="s">
        <v>4</v>
      </c>
      <c r="N985" s="65" t="s">
        <v>212</v>
      </c>
      <c r="O985" s="65">
        <v>45</v>
      </c>
    </row>
    <row r="986" spans="1:15" s="65" customFormat="1" x14ac:dyDescent="0.35">
      <c r="A986" s="285" t="s">
        <v>492</v>
      </c>
      <c r="B986" s="290">
        <v>18</v>
      </c>
      <c r="C986" s="65">
        <v>10</v>
      </c>
      <c r="D986" s="65">
        <v>4</v>
      </c>
      <c r="H986" s="65">
        <v>1</v>
      </c>
      <c r="I986" s="65">
        <v>13</v>
      </c>
      <c r="J986" s="65">
        <v>10</v>
      </c>
      <c r="K986" s="65" t="e">
        <v>#N/A</v>
      </c>
      <c r="L986" s="65" t="e">
        <v>#N/A</v>
      </c>
      <c r="M986" s="65" t="s">
        <v>4</v>
      </c>
      <c r="N986" s="65" t="s">
        <v>212</v>
      </c>
      <c r="O986" s="65">
        <v>45</v>
      </c>
    </row>
    <row r="987" spans="1:15" s="65" customFormat="1" x14ac:dyDescent="0.35">
      <c r="A987" s="285" t="s">
        <v>492</v>
      </c>
      <c r="B987" s="290">
        <v>18</v>
      </c>
      <c r="C987" s="65">
        <v>11</v>
      </c>
      <c r="D987" s="65">
        <v>3</v>
      </c>
      <c r="H987" s="65">
        <v>1</v>
      </c>
      <c r="I987" s="65">
        <v>12</v>
      </c>
      <c r="J987" s="65">
        <v>29</v>
      </c>
      <c r="K987" s="65" t="e">
        <v>#N/A</v>
      </c>
      <c r="L987" s="65" t="e">
        <v>#N/A</v>
      </c>
      <c r="M987" s="65" t="s">
        <v>4</v>
      </c>
      <c r="N987" s="65" t="s">
        <v>212</v>
      </c>
      <c r="O987" s="65">
        <v>45</v>
      </c>
    </row>
    <row r="988" spans="1:15" s="65" customFormat="1" x14ac:dyDescent="0.35">
      <c r="A988" s="285" t="s">
        <v>492</v>
      </c>
      <c r="B988" s="290">
        <v>18</v>
      </c>
      <c r="C988" s="65">
        <v>12</v>
      </c>
      <c r="D988" s="65">
        <v>3</v>
      </c>
      <c r="H988" s="65">
        <v>0</v>
      </c>
      <c r="M988" s="65" t="s">
        <v>4</v>
      </c>
      <c r="N988" s="65" t="s">
        <v>212</v>
      </c>
      <c r="O988" s="65">
        <v>45</v>
      </c>
    </row>
    <row r="989" spans="1:15" s="65" customFormat="1" x14ac:dyDescent="0.35">
      <c r="A989" s="285" t="s">
        <v>492</v>
      </c>
      <c r="B989" s="290">
        <v>18</v>
      </c>
      <c r="C989" s="65">
        <v>13</v>
      </c>
      <c r="D989" s="65">
        <v>4</v>
      </c>
      <c r="H989" s="65">
        <v>2</v>
      </c>
      <c r="M989" s="65" t="s">
        <v>4</v>
      </c>
      <c r="N989" s="65" t="s">
        <v>212</v>
      </c>
      <c r="O989" s="65">
        <v>45</v>
      </c>
    </row>
    <row r="990" spans="1:15" s="65" customFormat="1" x14ac:dyDescent="0.35">
      <c r="A990" s="285" t="s">
        <v>492</v>
      </c>
      <c r="B990" s="290">
        <v>18</v>
      </c>
      <c r="C990" s="65">
        <v>14</v>
      </c>
      <c r="D990" s="65">
        <v>4</v>
      </c>
      <c r="H990" s="65">
        <v>2</v>
      </c>
      <c r="M990" s="65" t="s">
        <v>4</v>
      </c>
      <c r="N990" s="65" t="s">
        <v>212</v>
      </c>
      <c r="O990" s="65">
        <v>45</v>
      </c>
    </row>
    <row r="991" spans="1:15" s="65" customFormat="1" x14ac:dyDescent="0.35">
      <c r="A991" s="285" t="s">
        <v>492</v>
      </c>
      <c r="B991" s="290">
        <v>18</v>
      </c>
      <c r="C991" s="65">
        <v>15</v>
      </c>
      <c r="D991" s="65">
        <v>3</v>
      </c>
      <c r="H991" s="65">
        <v>0</v>
      </c>
      <c r="M991" s="65" t="s">
        <v>4</v>
      </c>
      <c r="N991" s="65" t="s">
        <v>212</v>
      </c>
      <c r="O991" s="65">
        <v>45</v>
      </c>
    </row>
    <row r="992" spans="1:15" s="65" customFormat="1" x14ac:dyDescent="0.35">
      <c r="A992" s="285" t="s">
        <v>492</v>
      </c>
      <c r="B992" s="290">
        <v>18</v>
      </c>
      <c r="C992" s="65">
        <v>16</v>
      </c>
      <c r="D992" s="65">
        <v>3</v>
      </c>
      <c r="H992" s="65">
        <v>0</v>
      </c>
      <c r="M992" s="65" t="s">
        <v>4</v>
      </c>
      <c r="N992" s="65" t="s">
        <v>212</v>
      </c>
      <c r="O992" s="65">
        <v>45</v>
      </c>
    </row>
    <row r="993" spans="1:15" s="65" customFormat="1" x14ac:dyDescent="0.35">
      <c r="A993" s="285" t="s">
        <v>492</v>
      </c>
      <c r="B993" s="290">
        <v>18</v>
      </c>
      <c r="C993" s="65">
        <v>17</v>
      </c>
      <c r="D993" s="65">
        <v>3</v>
      </c>
      <c r="H993" s="65">
        <v>0</v>
      </c>
      <c r="M993" s="65" t="s">
        <v>4</v>
      </c>
      <c r="N993" s="65" t="s">
        <v>212</v>
      </c>
      <c r="O993" s="65">
        <v>45</v>
      </c>
    </row>
    <row r="994" spans="1:15" s="65" customFormat="1" x14ac:dyDescent="0.35">
      <c r="A994" s="285" t="s">
        <v>492</v>
      </c>
      <c r="B994" s="290">
        <v>18</v>
      </c>
      <c r="C994" s="65">
        <v>18</v>
      </c>
      <c r="D994" s="65">
        <v>3</v>
      </c>
      <c r="H994" s="65">
        <v>0</v>
      </c>
      <c r="M994" s="65" t="s">
        <v>4</v>
      </c>
      <c r="N994" s="65" t="s">
        <v>212</v>
      </c>
      <c r="O994" s="65">
        <v>45</v>
      </c>
    </row>
    <row r="995" spans="1:15" s="65" customFormat="1" x14ac:dyDescent="0.35">
      <c r="A995" s="285" t="s">
        <v>492</v>
      </c>
      <c r="B995" s="290">
        <v>18</v>
      </c>
      <c r="C995" s="65">
        <v>19</v>
      </c>
      <c r="D995" s="65" t="s">
        <v>38</v>
      </c>
      <c r="H995" s="65">
        <v>0</v>
      </c>
      <c r="M995" s="65" t="s">
        <v>4</v>
      </c>
      <c r="N995" s="65" t="s">
        <v>212</v>
      </c>
      <c r="O995" s="65">
        <v>45</v>
      </c>
    </row>
    <row r="996" spans="1:15" s="65" customFormat="1" x14ac:dyDescent="0.35">
      <c r="A996" s="285" t="s">
        <v>492</v>
      </c>
      <c r="B996" s="290">
        <v>18</v>
      </c>
      <c r="C996" s="65">
        <v>20</v>
      </c>
      <c r="D996" s="65" t="s">
        <v>38</v>
      </c>
      <c r="H996" s="65">
        <v>0</v>
      </c>
      <c r="M996" s="65" t="s">
        <v>4</v>
      </c>
      <c r="N996" s="65" t="s">
        <v>212</v>
      </c>
      <c r="O996" s="65">
        <v>45</v>
      </c>
    </row>
    <row r="997" spans="1:15" s="65" customFormat="1" x14ac:dyDescent="0.35">
      <c r="A997" s="285" t="s">
        <v>492</v>
      </c>
      <c r="B997" s="290">
        <v>18</v>
      </c>
      <c r="C997" s="65">
        <v>21</v>
      </c>
      <c r="D997" s="65" t="s">
        <v>38</v>
      </c>
      <c r="H997" s="65">
        <v>0</v>
      </c>
      <c r="M997" s="65" t="s">
        <v>4</v>
      </c>
      <c r="N997" s="65" t="s">
        <v>212</v>
      </c>
      <c r="O997" s="65">
        <v>45</v>
      </c>
    </row>
    <row r="998" spans="1:15" s="65" customFormat="1" x14ac:dyDescent="0.35">
      <c r="A998" s="285" t="s">
        <v>492</v>
      </c>
      <c r="B998" s="290">
        <v>18</v>
      </c>
      <c r="C998" s="65">
        <v>22</v>
      </c>
      <c r="D998" s="65" t="s">
        <v>38</v>
      </c>
      <c r="H998" s="65">
        <v>0</v>
      </c>
      <c r="M998" s="65" t="s">
        <v>4</v>
      </c>
      <c r="N998" s="65" t="s">
        <v>212</v>
      </c>
      <c r="O998" s="65">
        <v>45</v>
      </c>
    </row>
    <row r="999" spans="1:15" s="65" customFormat="1" x14ac:dyDescent="0.35">
      <c r="A999" s="285" t="s">
        <v>492</v>
      </c>
      <c r="B999" s="290">
        <v>18</v>
      </c>
      <c r="C999" s="65">
        <v>23</v>
      </c>
      <c r="D999" s="65" t="s">
        <v>38</v>
      </c>
      <c r="H999" s="65">
        <v>0</v>
      </c>
      <c r="M999" s="65" t="s">
        <v>4</v>
      </c>
      <c r="N999" s="65" t="s">
        <v>212</v>
      </c>
      <c r="O999" s="65">
        <v>45</v>
      </c>
    </row>
    <row r="1000" spans="1:15" s="65" customFormat="1" x14ac:dyDescent="0.35">
      <c r="A1000" s="285" t="s">
        <v>492</v>
      </c>
      <c r="B1000" s="290">
        <v>18</v>
      </c>
      <c r="C1000" s="65">
        <v>24</v>
      </c>
      <c r="D1000" s="65" t="s">
        <v>38</v>
      </c>
      <c r="H1000" s="65">
        <v>0</v>
      </c>
      <c r="M1000" s="65" t="s">
        <v>4</v>
      </c>
      <c r="N1000" s="65" t="s">
        <v>212</v>
      </c>
      <c r="O1000" s="65">
        <v>45</v>
      </c>
    </row>
    <row r="1001" spans="1:15" s="65" customFormat="1" x14ac:dyDescent="0.35">
      <c r="A1001" s="285" t="s">
        <v>492</v>
      </c>
      <c r="B1001" s="290">
        <v>18</v>
      </c>
      <c r="C1001" s="65">
        <v>25</v>
      </c>
      <c r="D1001" s="65" t="s">
        <v>38</v>
      </c>
      <c r="H1001" s="65">
        <v>0</v>
      </c>
      <c r="M1001" s="65" t="s">
        <v>4</v>
      </c>
      <c r="N1001" s="65" t="s">
        <v>212</v>
      </c>
      <c r="O1001" s="65">
        <v>45</v>
      </c>
    </row>
    <row r="1002" spans="1:15" s="65" customFormat="1" x14ac:dyDescent="0.35">
      <c r="A1002" s="285" t="s">
        <v>492</v>
      </c>
      <c r="B1002" s="290">
        <v>18</v>
      </c>
      <c r="C1002" s="65">
        <v>26</v>
      </c>
      <c r="D1002" s="65" t="s">
        <v>38</v>
      </c>
      <c r="H1002" s="65">
        <v>0</v>
      </c>
      <c r="M1002" s="65" t="s">
        <v>4</v>
      </c>
      <c r="N1002" s="65" t="s">
        <v>212</v>
      </c>
      <c r="O1002" s="65">
        <v>45</v>
      </c>
    </row>
    <row r="1003" spans="1:15" s="65" customFormat="1" x14ac:dyDescent="0.35">
      <c r="A1003" s="285" t="s">
        <v>492</v>
      </c>
      <c r="B1003" s="290">
        <v>18</v>
      </c>
      <c r="C1003" s="65">
        <v>27</v>
      </c>
      <c r="D1003" s="65" t="s">
        <v>38</v>
      </c>
      <c r="H1003" s="65">
        <v>0</v>
      </c>
      <c r="M1003" s="65" t="s">
        <v>4</v>
      </c>
      <c r="N1003" s="65" t="s">
        <v>212</v>
      </c>
      <c r="O1003" s="65">
        <v>45</v>
      </c>
    </row>
    <row r="1004" spans="1:15" s="65" customFormat="1" ht="15" customHeight="1" x14ac:dyDescent="0.35">
      <c r="A1004" s="285" t="s">
        <v>492</v>
      </c>
      <c r="B1004" s="290">
        <v>18</v>
      </c>
      <c r="C1004" s="65">
        <v>1</v>
      </c>
      <c r="D1004" s="65">
        <v>3</v>
      </c>
      <c r="H1004" s="65">
        <v>1</v>
      </c>
      <c r="I1004" s="65">
        <v>13</v>
      </c>
      <c r="J1004" s="65">
        <v>37</v>
      </c>
      <c r="K1004" s="65" t="e">
        <v>#N/A</v>
      </c>
      <c r="L1004" s="65" t="e">
        <v>#N/A</v>
      </c>
      <c r="M1004" s="65" t="s">
        <v>4</v>
      </c>
      <c r="N1004" s="65" t="s">
        <v>212</v>
      </c>
      <c r="O1004" s="65">
        <v>45</v>
      </c>
    </row>
    <row r="1005" spans="1:15" s="65" customFormat="1" x14ac:dyDescent="0.35">
      <c r="A1005" s="285" t="s">
        <v>492</v>
      </c>
      <c r="B1005" s="290">
        <v>18</v>
      </c>
      <c r="C1005" s="65">
        <v>2</v>
      </c>
      <c r="D1005" s="65">
        <v>4</v>
      </c>
      <c r="H1005" s="65">
        <v>0</v>
      </c>
      <c r="M1005" s="65" t="s">
        <v>4</v>
      </c>
      <c r="N1005" s="65" t="s">
        <v>212</v>
      </c>
      <c r="O1005" s="65">
        <v>45</v>
      </c>
    </row>
    <row r="1006" spans="1:15" s="65" customFormat="1" x14ac:dyDescent="0.35">
      <c r="A1006" s="285" t="s">
        <v>492</v>
      </c>
      <c r="B1006" s="290">
        <v>18</v>
      </c>
      <c r="C1006" s="65">
        <v>3</v>
      </c>
      <c r="D1006" s="65">
        <v>4</v>
      </c>
      <c r="H1006" s="65">
        <v>0</v>
      </c>
      <c r="M1006" s="65" t="s">
        <v>4</v>
      </c>
      <c r="N1006" s="65" t="s">
        <v>212</v>
      </c>
      <c r="O1006" s="65">
        <v>45</v>
      </c>
    </row>
    <row r="1007" spans="1:15" s="65" customFormat="1" x14ac:dyDescent="0.35">
      <c r="A1007" s="285" t="s">
        <v>492</v>
      </c>
      <c r="B1007" s="290">
        <v>18</v>
      </c>
      <c r="C1007" s="65">
        <v>4</v>
      </c>
      <c r="D1007" s="65">
        <v>3</v>
      </c>
      <c r="H1007" s="65">
        <v>0</v>
      </c>
      <c r="M1007" s="65" t="s">
        <v>4</v>
      </c>
      <c r="N1007" s="65" t="s">
        <v>212</v>
      </c>
      <c r="O1007" s="65">
        <v>45</v>
      </c>
    </row>
    <row r="1008" spans="1:15" s="65" customFormat="1" x14ac:dyDescent="0.35">
      <c r="A1008" s="285" t="s">
        <v>492</v>
      </c>
      <c r="B1008" s="290">
        <v>18</v>
      </c>
      <c r="C1008" s="65">
        <v>5</v>
      </c>
      <c r="D1008" s="65">
        <v>3</v>
      </c>
      <c r="H1008" s="65">
        <v>0</v>
      </c>
      <c r="M1008" s="65" t="s">
        <v>4</v>
      </c>
      <c r="N1008" s="65" t="s">
        <v>212</v>
      </c>
      <c r="O1008" s="65">
        <v>45</v>
      </c>
    </row>
    <row r="1009" spans="1:15" s="65" customFormat="1" x14ac:dyDescent="0.35">
      <c r="A1009" s="285" t="s">
        <v>492</v>
      </c>
      <c r="B1009" s="290">
        <v>18</v>
      </c>
      <c r="C1009" s="65">
        <v>6</v>
      </c>
      <c r="D1009" s="65">
        <v>4</v>
      </c>
      <c r="H1009" s="65">
        <v>1</v>
      </c>
      <c r="I1009" s="65">
        <v>14</v>
      </c>
      <c r="J1009" s="65">
        <v>24</v>
      </c>
      <c r="K1009" s="65" t="e">
        <v>#N/A</v>
      </c>
      <c r="L1009" s="65" t="e">
        <v>#N/A</v>
      </c>
      <c r="M1009" s="65" t="s">
        <v>4</v>
      </c>
      <c r="N1009" s="65" t="s">
        <v>212</v>
      </c>
      <c r="O1009" s="65">
        <v>45</v>
      </c>
    </row>
    <row r="1010" spans="1:15" s="65" customFormat="1" x14ac:dyDescent="0.35">
      <c r="A1010" s="285" t="s">
        <v>492</v>
      </c>
      <c r="B1010" s="290">
        <v>18</v>
      </c>
      <c r="C1010" s="65">
        <v>7</v>
      </c>
      <c r="D1010" s="65">
        <v>3</v>
      </c>
      <c r="H1010" s="65">
        <v>0</v>
      </c>
      <c r="M1010" s="65" t="s">
        <v>4</v>
      </c>
      <c r="N1010" s="65" t="s">
        <v>212</v>
      </c>
      <c r="O1010" s="65">
        <v>45</v>
      </c>
    </row>
    <row r="1011" spans="1:15" s="65" customFormat="1" x14ac:dyDescent="0.35">
      <c r="A1011" s="285" t="s">
        <v>492</v>
      </c>
      <c r="B1011" s="290">
        <v>18</v>
      </c>
      <c r="C1011" s="65">
        <v>8</v>
      </c>
      <c r="D1011" s="65">
        <v>3</v>
      </c>
      <c r="H1011" s="65">
        <v>0</v>
      </c>
      <c r="M1011" s="65" t="s">
        <v>4</v>
      </c>
      <c r="N1011" s="65" t="s">
        <v>212</v>
      </c>
      <c r="O1011" s="65">
        <v>45</v>
      </c>
    </row>
    <row r="1012" spans="1:15" s="65" customFormat="1" x14ac:dyDescent="0.35">
      <c r="A1012" s="285" t="s">
        <v>492</v>
      </c>
      <c r="B1012" s="290">
        <v>18</v>
      </c>
      <c r="C1012" s="65">
        <v>9</v>
      </c>
      <c r="D1012" s="65">
        <v>4</v>
      </c>
      <c r="H1012" s="65">
        <v>2</v>
      </c>
      <c r="M1012" s="65" t="s">
        <v>4</v>
      </c>
      <c r="N1012" s="65" t="s">
        <v>212</v>
      </c>
      <c r="O1012" s="65">
        <v>45</v>
      </c>
    </row>
    <row r="1013" spans="1:15" s="65" customFormat="1" x14ac:dyDescent="0.35">
      <c r="A1013" s="285" t="s">
        <v>492</v>
      </c>
      <c r="B1013" s="290">
        <v>18</v>
      </c>
      <c r="C1013" s="65">
        <v>10</v>
      </c>
      <c r="D1013" s="65">
        <v>4</v>
      </c>
      <c r="H1013" s="65">
        <v>1</v>
      </c>
      <c r="I1013" s="65">
        <v>14</v>
      </c>
      <c r="J1013" s="65">
        <v>10</v>
      </c>
      <c r="K1013" s="65" t="e">
        <v>#N/A</v>
      </c>
      <c r="L1013" s="65" t="e">
        <v>#N/A</v>
      </c>
      <c r="M1013" s="65" t="s">
        <v>4</v>
      </c>
      <c r="N1013" s="65" t="s">
        <v>212</v>
      </c>
      <c r="O1013" s="65">
        <v>45</v>
      </c>
    </row>
    <row r="1014" spans="1:15" s="65" customFormat="1" x14ac:dyDescent="0.35">
      <c r="A1014" s="285" t="s">
        <v>492</v>
      </c>
      <c r="B1014" s="290">
        <v>18</v>
      </c>
      <c r="C1014" s="65">
        <v>11</v>
      </c>
      <c r="D1014" s="65">
        <v>3</v>
      </c>
      <c r="H1014" s="65">
        <v>1</v>
      </c>
      <c r="I1014" s="65">
        <v>13</v>
      </c>
      <c r="J1014" s="65">
        <v>29</v>
      </c>
      <c r="K1014" s="65" t="e">
        <v>#N/A</v>
      </c>
      <c r="L1014" s="65" t="e">
        <v>#N/A</v>
      </c>
      <c r="M1014" s="65" t="s">
        <v>4</v>
      </c>
      <c r="N1014" s="65" t="s">
        <v>212</v>
      </c>
      <c r="O1014" s="65">
        <v>45</v>
      </c>
    </row>
    <row r="1015" spans="1:15" s="65" customFormat="1" x14ac:dyDescent="0.35">
      <c r="A1015" s="285" t="s">
        <v>492</v>
      </c>
      <c r="B1015" s="290">
        <v>18</v>
      </c>
      <c r="C1015" s="65">
        <v>12</v>
      </c>
      <c r="D1015" s="65">
        <v>3</v>
      </c>
      <c r="H1015" s="65">
        <v>0</v>
      </c>
      <c r="M1015" s="65" t="s">
        <v>4</v>
      </c>
      <c r="N1015" s="65" t="s">
        <v>212</v>
      </c>
      <c r="O1015" s="65">
        <v>45</v>
      </c>
    </row>
    <row r="1016" spans="1:15" s="65" customFormat="1" x14ac:dyDescent="0.35">
      <c r="A1016" s="285" t="s">
        <v>492</v>
      </c>
      <c r="B1016" s="290">
        <v>18</v>
      </c>
      <c r="C1016" s="65">
        <v>13</v>
      </c>
      <c r="D1016" s="65">
        <v>4</v>
      </c>
      <c r="H1016" s="65">
        <v>2</v>
      </c>
      <c r="M1016" s="65" t="s">
        <v>4</v>
      </c>
      <c r="N1016" s="65" t="s">
        <v>212</v>
      </c>
      <c r="O1016" s="65">
        <v>45</v>
      </c>
    </row>
    <row r="1017" spans="1:15" s="65" customFormat="1" x14ac:dyDescent="0.35">
      <c r="A1017" s="285" t="s">
        <v>492</v>
      </c>
      <c r="B1017" s="290">
        <v>18</v>
      </c>
      <c r="C1017" s="65">
        <v>14</v>
      </c>
      <c r="D1017" s="65">
        <v>4</v>
      </c>
      <c r="H1017" s="65">
        <v>2</v>
      </c>
      <c r="M1017" s="65" t="s">
        <v>4</v>
      </c>
      <c r="N1017" s="65" t="s">
        <v>212</v>
      </c>
      <c r="O1017" s="65">
        <v>45</v>
      </c>
    </row>
    <row r="1018" spans="1:15" s="65" customFormat="1" x14ac:dyDescent="0.35">
      <c r="A1018" s="285" t="s">
        <v>492</v>
      </c>
      <c r="B1018" s="290">
        <v>18</v>
      </c>
      <c r="C1018" s="65">
        <v>15</v>
      </c>
      <c r="D1018" s="65">
        <v>3</v>
      </c>
      <c r="H1018" s="65">
        <v>0</v>
      </c>
      <c r="M1018" s="65" t="s">
        <v>4</v>
      </c>
      <c r="N1018" s="65" t="s">
        <v>212</v>
      </c>
      <c r="O1018" s="65">
        <v>45</v>
      </c>
    </row>
    <row r="1019" spans="1:15" s="65" customFormat="1" x14ac:dyDescent="0.35">
      <c r="A1019" s="285" t="s">
        <v>492</v>
      </c>
      <c r="B1019" s="290">
        <v>18</v>
      </c>
      <c r="C1019" s="65">
        <v>16</v>
      </c>
      <c r="D1019" s="65">
        <v>3</v>
      </c>
      <c r="H1019" s="65">
        <v>0</v>
      </c>
      <c r="M1019" s="65" t="s">
        <v>4</v>
      </c>
      <c r="N1019" s="65" t="s">
        <v>212</v>
      </c>
      <c r="O1019" s="65">
        <v>45</v>
      </c>
    </row>
    <row r="1020" spans="1:15" s="65" customFormat="1" x14ac:dyDescent="0.35">
      <c r="A1020" s="285" t="s">
        <v>492</v>
      </c>
      <c r="B1020" s="290">
        <v>18</v>
      </c>
      <c r="C1020" s="65">
        <v>17</v>
      </c>
      <c r="D1020" s="65">
        <v>3</v>
      </c>
      <c r="H1020" s="65">
        <v>0</v>
      </c>
      <c r="M1020" s="65" t="s">
        <v>4</v>
      </c>
      <c r="N1020" s="65" t="s">
        <v>212</v>
      </c>
      <c r="O1020" s="65">
        <v>45</v>
      </c>
    </row>
    <row r="1021" spans="1:15" s="65" customFormat="1" x14ac:dyDescent="0.35">
      <c r="A1021" s="285" t="s">
        <v>492</v>
      </c>
      <c r="B1021" s="290">
        <v>18</v>
      </c>
      <c r="C1021" s="65">
        <v>18</v>
      </c>
      <c r="D1021" s="65">
        <v>3</v>
      </c>
      <c r="H1021" s="65">
        <v>0</v>
      </c>
      <c r="M1021" s="65" t="s">
        <v>4</v>
      </c>
      <c r="N1021" s="65" t="s">
        <v>212</v>
      </c>
      <c r="O1021" s="65">
        <v>45</v>
      </c>
    </row>
    <row r="1022" spans="1:15" s="65" customFormat="1" x14ac:dyDescent="0.35">
      <c r="A1022" s="285" t="s">
        <v>492</v>
      </c>
      <c r="B1022" s="290">
        <v>18</v>
      </c>
      <c r="C1022" s="65">
        <v>19</v>
      </c>
      <c r="D1022" s="65" t="s">
        <v>38</v>
      </c>
      <c r="H1022" s="65">
        <v>0</v>
      </c>
      <c r="M1022" s="65" t="s">
        <v>4</v>
      </c>
      <c r="N1022" s="65" t="s">
        <v>212</v>
      </c>
      <c r="O1022" s="65">
        <v>45</v>
      </c>
    </row>
    <row r="1023" spans="1:15" s="65" customFormat="1" x14ac:dyDescent="0.35">
      <c r="A1023" s="285" t="s">
        <v>492</v>
      </c>
      <c r="B1023" s="290">
        <v>18</v>
      </c>
      <c r="C1023" s="65">
        <v>20</v>
      </c>
      <c r="D1023" s="65" t="s">
        <v>38</v>
      </c>
      <c r="H1023" s="65">
        <v>0</v>
      </c>
      <c r="M1023" s="65" t="s">
        <v>4</v>
      </c>
      <c r="N1023" s="65" t="s">
        <v>212</v>
      </c>
      <c r="O1023" s="65">
        <v>45</v>
      </c>
    </row>
    <row r="1024" spans="1:15" s="65" customFormat="1" x14ac:dyDescent="0.35">
      <c r="A1024" s="285" t="s">
        <v>492</v>
      </c>
      <c r="B1024" s="290">
        <v>18</v>
      </c>
      <c r="C1024" s="65">
        <v>21</v>
      </c>
      <c r="D1024" s="65" t="s">
        <v>38</v>
      </c>
      <c r="H1024" s="65">
        <v>0</v>
      </c>
      <c r="M1024" s="65" t="s">
        <v>4</v>
      </c>
      <c r="N1024" s="65" t="s">
        <v>212</v>
      </c>
      <c r="O1024" s="65">
        <v>45</v>
      </c>
    </row>
    <row r="1025" spans="1:16" s="65" customFormat="1" x14ac:dyDescent="0.35">
      <c r="A1025" s="285" t="s">
        <v>492</v>
      </c>
      <c r="B1025" s="290">
        <v>18</v>
      </c>
      <c r="C1025" s="65">
        <v>22</v>
      </c>
      <c r="D1025" s="65" t="s">
        <v>38</v>
      </c>
      <c r="H1025" s="65">
        <v>0</v>
      </c>
      <c r="M1025" s="65" t="s">
        <v>4</v>
      </c>
      <c r="N1025" s="65" t="s">
        <v>212</v>
      </c>
      <c r="O1025" s="65">
        <v>45</v>
      </c>
    </row>
    <row r="1026" spans="1:16" s="65" customFormat="1" x14ac:dyDescent="0.35">
      <c r="A1026" s="285" t="s">
        <v>492</v>
      </c>
      <c r="B1026" s="290">
        <v>18</v>
      </c>
      <c r="C1026" s="65">
        <v>23</v>
      </c>
      <c r="D1026" s="65" t="s">
        <v>38</v>
      </c>
      <c r="H1026" s="65">
        <v>0</v>
      </c>
      <c r="M1026" s="65" t="s">
        <v>4</v>
      </c>
      <c r="N1026" s="65" t="s">
        <v>212</v>
      </c>
      <c r="O1026" s="65">
        <v>45</v>
      </c>
    </row>
    <row r="1027" spans="1:16" s="65" customFormat="1" x14ac:dyDescent="0.35">
      <c r="A1027" s="285" t="s">
        <v>492</v>
      </c>
      <c r="B1027" s="290">
        <v>18</v>
      </c>
      <c r="C1027" s="65">
        <v>24</v>
      </c>
      <c r="D1027" s="65" t="s">
        <v>38</v>
      </c>
      <c r="H1027" s="65">
        <v>0</v>
      </c>
      <c r="M1027" s="65" t="s">
        <v>4</v>
      </c>
      <c r="N1027" s="65" t="s">
        <v>212</v>
      </c>
      <c r="O1027" s="65">
        <v>45</v>
      </c>
    </row>
    <row r="1028" spans="1:16" s="65" customFormat="1" x14ac:dyDescent="0.35">
      <c r="A1028" s="285" t="s">
        <v>492</v>
      </c>
      <c r="B1028" s="290">
        <v>18</v>
      </c>
      <c r="C1028" s="65">
        <v>25</v>
      </c>
      <c r="D1028" s="65" t="s">
        <v>38</v>
      </c>
      <c r="H1028" s="65">
        <v>0</v>
      </c>
      <c r="M1028" s="65" t="s">
        <v>4</v>
      </c>
      <c r="N1028" s="65" t="s">
        <v>212</v>
      </c>
      <c r="O1028" s="65">
        <v>45</v>
      </c>
    </row>
    <row r="1029" spans="1:16" s="65" customFormat="1" x14ac:dyDescent="0.35">
      <c r="A1029" s="285" t="s">
        <v>492</v>
      </c>
      <c r="B1029" s="290">
        <v>18</v>
      </c>
      <c r="C1029" s="65">
        <v>26</v>
      </c>
      <c r="D1029" s="65" t="s">
        <v>38</v>
      </c>
      <c r="H1029" s="65">
        <v>0</v>
      </c>
      <c r="M1029" s="65" t="s">
        <v>4</v>
      </c>
      <c r="N1029" s="65" t="s">
        <v>212</v>
      </c>
      <c r="O1029" s="65">
        <v>45</v>
      </c>
    </row>
    <row r="1030" spans="1:16" s="65" customFormat="1" x14ac:dyDescent="0.35">
      <c r="A1030" s="285" t="s">
        <v>492</v>
      </c>
      <c r="B1030" s="290">
        <v>18</v>
      </c>
      <c r="C1030" s="65">
        <v>27</v>
      </c>
      <c r="D1030" s="65" t="s">
        <v>38</v>
      </c>
      <c r="H1030" s="65">
        <v>0</v>
      </c>
      <c r="M1030" s="65" t="s">
        <v>4</v>
      </c>
      <c r="N1030" s="65" t="s">
        <v>212</v>
      </c>
      <c r="O1030" s="65">
        <v>45</v>
      </c>
    </row>
    <row r="1031" spans="1:16" s="78" customFormat="1" ht="15" customHeight="1" x14ac:dyDescent="0.35">
      <c r="A1031" s="78" t="s">
        <v>500</v>
      </c>
      <c r="B1031" s="293"/>
      <c r="C1031" s="78">
        <v>1</v>
      </c>
      <c r="D1031" s="78">
        <v>3</v>
      </c>
      <c r="E1031" s="78">
        <v>3</v>
      </c>
      <c r="F1031" s="78">
        <v>14</v>
      </c>
      <c r="G1031" s="78">
        <v>17</v>
      </c>
      <c r="H1031" s="78">
        <v>0</v>
      </c>
      <c r="K1031" s="78" t="s">
        <v>772</v>
      </c>
      <c r="L1031" s="78" t="s">
        <v>510</v>
      </c>
      <c r="M1031" s="78" t="s">
        <v>4</v>
      </c>
      <c r="N1031" s="78" t="s">
        <v>212</v>
      </c>
      <c r="O1031" s="78">
        <v>45</v>
      </c>
    </row>
    <row r="1032" spans="1:16" s="78" customFormat="1" x14ac:dyDescent="0.35">
      <c r="A1032" s="78" t="s">
        <v>500</v>
      </c>
      <c r="B1032" s="293"/>
      <c r="C1032" s="78">
        <v>2</v>
      </c>
      <c r="D1032" s="78">
        <v>4</v>
      </c>
      <c r="E1032" s="78">
        <v>3</v>
      </c>
      <c r="F1032" s="78">
        <v>12</v>
      </c>
      <c r="G1032" s="78">
        <v>18</v>
      </c>
      <c r="H1032" s="78">
        <v>1</v>
      </c>
      <c r="K1032" s="78" t="s">
        <v>399</v>
      </c>
      <c r="L1032" s="78" t="s">
        <v>502</v>
      </c>
      <c r="M1032" s="78" t="s">
        <v>4</v>
      </c>
      <c r="N1032" s="78" t="s">
        <v>212</v>
      </c>
      <c r="O1032" s="78">
        <v>46</v>
      </c>
      <c r="P1032" s="78" t="s">
        <v>501</v>
      </c>
    </row>
    <row r="1033" spans="1:16" s="78" customFormat="1" x14ac:dyDescent="0.35">
      <c r="A1033" s="78" t="s">
        <v>500</v>
      </c>
      <c r="B1033" s="293"/>
      <c r="C1033" s="78">
        <v>3</v>
      </c>
      <c r="D1033" s="78">
        <v>4</v>
      </c>
      <c r="E1033" s="78">
        <v>3</v>
      </c>
      <c r="F1033" s="78">
        <v>16</v>
      </c>
      <c r="G1033" s="78">
        <v>18</v>
      </c>
      <c r="H1033" s="78">
        <v>0</v>
      </c>
      <c r="K1033" s="78" t="s">
        <v>772</v>
      </c>
      <c r="L1033" s="78" t="s">
        <v>790</v>
      </c>
      <c r="M1033" s="78" t="s">
        <v>4</v>
      </c>
      <c r="N1033" s="78" t="s">
        <v>212</v>
      </c>
      <c r="O1033" s="78">
        <v>46</v>
      </c>
    </row>
    <row r="1034" spans="1:16" s="78" customFormat="1" x14ac:dyDescent="0.35">
      <c r="A1034" s="78" t="s">
        <v>500</v>
      </c>
      <c r="B1034" s="293"/>
      <c r="C1034" s="78">
        <v>4</v>
      </c>
      <c r="D1034" s="78">
        <v>3</v>
      </c>
      <c r="E1034" s="78">
        <v>3</v>
      </c>
      <c r="F1034" s="78">
        <v>10</v>
      </c>
      <c r="G1034" s="78">
        <v>14</v>
      </c>
      <c r="H1034" s="78">
        <v>0</v>
      </c>
      <c r="K1034" s="78" t="s">
        <v>772</v>
      </c>
      <c r="L1034" s="78" t="s">
        <v>791</v>
      </c>
      <c r="M1034" s="78" t="s">
        <v>4</v>
      </c>
      <c r="N1034" s="78" t="s">
        <v>212</v>
      </c>
      <c r="O1034" s="78">
        <v>46</v>
      </c>
    </row>
    <row r="1035" spans="1:16" s="78" customFormat="1" x14ac:dyDescent="0.35">
      <c r="A1035" s="78" t="s">
        <v>500</v>
      </c>
      <c r="B1035" s="293"/>
      <c r="C1035" s="78">
        <v>5</v>
      </c>
      <c r="D1035" s="78">
        <v>3</v>
      </c>
      <c r="E1035" s="78">
        <v>3</v>
      </c>
      <c r="F1035" s="78">
        <v>10</v>
      </c>
      <c r="G1035" s="78">
        <v>13</v>
      </c>
      <c r="H1035" s="78">
        <v>0</v>
      </c>
      <c r="K1035" s="78" t="s">
        <v>772</v>
      </c>
      <c r="L1035" s="78" t="s">
        <v>791</v>
      </c>
      <c r="M1035" s="78" t="s">
        <v>4</v>
      </c>
      <c r="N1035" s="78" t="s">
        <v>212</v>
      </c>
      <c r="O1035" s="78">
        <v>46</v>
      </c>
    </row>
    <row r="1036" spans="1:16" s="78" customFormat="1" x14ac:dyDescent="0.35">
      <c r="A1036" s="78" t="s">
        <v>500</v>
      </c>
      <c r="B1036" s="293"/>
      <c r="C1036" s="78">
        <v>6</v>
      </c>
      <c r="D1036" s="78">
        <v>4</v>
      </c>
      <c r="E1036" s="78">
        <v>3</v>
      </c>
      <c r="F1036" s="78">
        <v>15</v>
      </c>
      <c r="G1036" s="78">
        <v>20</v>
      </c>
      <c r="H1036" s="78">
        <v>0</v>
      </c>
      <c r="K1036" s="78" t="s">
        <v>772</v>
      </c>
      <c r="L1036" s="78" t="s">
        <v>504</v>
      </c>
      <c r="M1036" s="78" t="s">
        <v>4</v>
      </c>
      <c r="N1036" s="78" t="s">
        <v>212</v>
      </c>
      <c r="O1036" s="78">
        <v>46</v>
      </c>
    </row>
    <row r="1037" spans="1:16" s="78" customFormat="1" x14ac:dyDescent="0.35">
      <c r="A1037" s="78" t="s">
        <v>500</v>
      </c>
      <c r="B1037" s="293"/>
      <c r="C1037" s="78">
        <v>7</v>
      </c>
      <c r="D1037" s="78">
        <v>3</v>
      </c>
      <c r="E1037" s="78">
        <v>3</v>
      </c>
      <c r="F1037" s="78">
        <v>11</v>
      </c>
      <c r="G1037" s="78">
        <v>12</v>
      </c>
      <c r="H1037" s="78">
        <v>0</v>
      </c>
      <c r="K1037" s="78" t="s">
        <v>772</v>
      </c>
      <c r="L1037" s="78" t="s">
        <v>792</v>
      </c>
      <c r="M1037" s="78" t="s">
        <v>4</v>
      </c>
      <c r="N1037" s="78" t="s">
        <v>212</v>
      </c>
      <c r="O1037" s="78">
        <v>46</v>
      </c>
    </row>
    <row r="1038" spans="1:16" s="78" customFormat="1" x14ac:dyDescent="0.35">
      <c r="A1038" s="78" t="s">
        <v>500</v>
      </c>
      <c r="B1038" s="293"/>
      <c r="C1038" s="78">
        <v>8</v>
      </c>
      <c r="D1038" s="78">
        <v>3</v>
      </c>
      <c r="E1038" s="78">
        <v>3</v>
      </c>
      <c r="F1038" s="78">
        <v>8</v>
      </c>
      <c r="G1038" s="78">
        <v>11</v>
      </c>
      <c r="H1038" s="78">
        <v>0</v>
      </c>
      <c r="K1038" s="78" t="s">
        <v>772</v>
      </c>
      <c r="L1038" s="78" t="s">
        <v>793</v>
      </c>
      <c r="M1038" s="78" t="s">
        <v>4</v>
      </c>
      <c r="N1038" s="78" t="s">
        <v>212</v>
      </c>
      <c r="O1038" s="78">
        <v>46</v>
      </c>
    </row>
    <row r="1039" spans="1:16" s="78" customFormat="1" x14ac:dyDescent="0.35">
      <c r="A1039" s="78" t="s">
        <v>500</v>
      </c>
      <c r="B1039" s="293"/>
      <c r="C1039" s="78">
        <v>9</v>
      </c>
      <c r="D1039" s="78">
        <v>4</v>
      </c>
      <c r="E1039" s="78">
        <v>3</v>
      </c>
      <c r="F1039" s="78">
        <v>15</v>
      </c>
      <c r="G1039" s="78">
        <v>22</v>
      </c>
      <c r="H1039" s="78">
        <v>1</v>
      </c>
      <c r="K1039" s="78" t="s">
        <v>400</v>
      </c>
      <c r="L1039" s="78" t="s">
        <v>504</v>
      </c>
      <c r="M1039" s="78" t="s">
        <v>4</v>
      </c>
      <c r="N1039" s="78" t="s">
        <v>212</v>
      </c>
      <c r="O1039" s="78">
        <v>47</v>
      </c>
      <c r="P1039" s="78" t="s">
        <v>503</v>
      </c>
    </row>
    <row r="1040" spans="1:16" s="78" customFormat="1" x14ac:dyDescent="0.35">
      <c r="A1040" s="78" t="s">
        <v>500</v>
      </c>
      <c r="B1040" s="293"/>
      <c r="C1040" s="78">
        <v>10</v>
      </c>
      <c r="D1040" s="78">
        <v>4</v>
      </c>
      <c r="E1040" s="78">
        <v>3</v>
      </c>
      <c r="F1040" s="78">
        <v>15</v>
      </c>
      <c r="G1040" s="78">
        <v>18</v>
      </c>
      <c r="H1040" s="78">
        <v>0</v>
      </c>
      <c r="K1040" s="78" t="s">
        <v>772</v>
      </c>
      <c r="L1040" s="78" t="s">
        <v>504</v>
      </c>
      <c r="M1040" s="78" t="s">
        <v>4</v>
      </c>
      <c r="N1040" s="78" t="s">
        <v>212</v>
      </c>
      <c r="O1040" s="78">
        <v>47</v>
      </c>
    </row>
    <row r="1041" spans="1:16" s="78" customFormat="1" x14ac:dyDescent="0.35">
      <c r="A1041" s="78" t="s">
        <v>500</v>
      </c>
      <c r="B1041" s="293"/>
      <c r="C1041" s="78">
        <v>11</v>
      </c>
      <c r="D1041" s="78">
        <v>3</v>
      </c>
      <c r="E1041" s="78">
        <v>3</v>
      </c>
      <c r="F1041" s="78">
        <v>9</v>
      </c>
      <c r="G1041" s="78">
        <v>16</v>
      </c>
      <c r="H1041" s="78">
        <v>1</v>
      </c>
      <c r="K1041" s="78" t="s">
        <v>400</v>
      </c>
      <c r="L1041" s="78" t="s">
        <v>506</v>
      </c>
      <c r="M1041" s="78" t="s">
        <v>4</v>
      </c>
      <c r="N1041" s="78" t="s">
        <v>212</v>
      </c>
      <c r="O1041" s="78">
        <v>48</v>
      </c>
      <c r="P1041" s="78" t="s">
        <v>505</v>
      </c>
    </row>
    <row r="1042" spans="1:16" s="78" customFormat="1" x14ac:dyDescent="0.35">
      <c r="A1042" s="78" t="s">
        <v>500</v>
      </c>
      <c r="B1042" s="293"/>
      <c r="C1042" s="78">
        <v>12</v>
      </c>
      <c r="D1042" s="78">
        <v>3</v>
      </c>
      <c r="E1042" s="78">
        <v>3</v>
      </c>
      <c r="F1042" s="78">
        <v>13</v>
      </c>
      <c r="G1042" s="78">
        <v>15</v>
      </c>
      <c r="H1042" s="78">
        <v>0</v>
      </c>
      <c r="K1042" s="78" t="s">
        <v>772</v>
      </c>
      <c r="L1042" s="78" t="s">
        <v>508</v>
      </c>
      <c r="M1042" s="78" t="s">
        <v>4</v>
      </c>
      <c r="N1042" s="78" t="s">
        <v>212</v>
      </c>
      <c r="O1042" s="78">
        <v>48</v>
      </c>
    </row>
    <row r="1043" spans="1:16" s="78" customFormat="1" x14ac:dyDescent="0.35">
      <c r="A1043" s="78" t="s">
        <v>500</v>
      </c>
      <c r="B1043" s="293"/>
      <c r="C1043" s="78">
        <v>13</v>
      </c>
      <c r="D1043" s="78">
        <v>4</v>
      </c>
      <c r="E1043" s="78">
        <v>3</v>
      </c>
      <c r="F1043" s="78">
        <v>13</v>
      </c>
      <c r="G1043" s="78">
        <v>19</v>
      </c>
      <c r="H1043" s="78">
        <v>1</v>
      </c>
      <c r="K1043" s="78" t="s">
        <v>398</v>
      </c>
      <c r="L1043" s="78" t="s">
        <v>508</v>
      </c>
      <c r="M1043" s="78" t="s">
        <v>4</v>
      </c>
      <c r="N1043" s="78" t="s">
        <v>212</v>
      </c>
      <c r="O1043" s="78">
        <v>49</v>
      </c>
      <c r="P1043" s="78" t="s">
        <v>507</v>
      </c>
    </row>
    <row r="1044" spans="1:16" s="78" customFormat="1" x14ac:dyDescent="0.35">
      <c r="A1044" s="78" t="s">
        <v>500</v>
      </c>
      <c r="B1044" s="293"/>
      <c r="C1044" s="78">
        <v>14</v>
      </c>
      <c r="D1044" s="78">
        <v>4</v>
      </c>
      <c r="E1044" s="78">
        <v>3</v>
      </c>
      <c r="F1044" s="78">
        <v>14</v>
      </c>
      <c r="G1044" s="78">
        <v>21</v>
      </c>
      <c r="H1044" s="78">
        <v>1</v>
      </c>
      <c r="K1044" s="78" t="s">
        <v>398</v>
      </c>
      <c r="L1044" s="78" t="s">
        <v>510</v>
      </c>
      <c r="M1044" s="78" t="s">
        <v>4</v>
      </c>
      <c r="N1044" s="78" t="s">
        <v>212</v>
      </c>
      <c r="O1044" s="78">
        <v>50</v>
      </c>
      <c r="P1044" s="78" t="s">
        <v>509</v>
      </c>
    </row>
    <row r="1045" spans="1:16" s="78" customFormat="1" x14ac:dyDescent="0.35">
      <c r="A1045" s="78" t="s">
        <v>500</v>
      </c>
      <c r="B1045" s="293"/>
      <c r="C1045" s="78">
        <v>15</v>
      </c>
      <c r="D1045" s="78">
        <v>3</v>
      </c>
      <c r="E1045" s="78">
        <v>3</v>
      </c>
      <c r="F1045" s="78">
        <v>11</v>
      </c>
      <c r="G1045" s="78">
        <v>14</v>
      </c>
      <c r="H1045" s="78">
        <v>0</v>
      </c>
      <c r="K1045" s="78" t="s">
        <v>772</v>
      </c>
      <c r="L1045" s="78" t="s">
        <v>792</v>
      </c>
      <c r="M1045" s="78" t="s">
        <v>4</v>
      </c>
      <c r="N1045" s="78" t="s">
        <v>212</v>
      </c>
      <c r="O1045" s="78">
        <v>50</v>
      </c>
    </row>
    <row r="1046" spans="1:16" s="78" customFormat="1" x14ac:dyDescent="0.35">
      <c r="A1046" s="78" t="s">
        <v>500</v>
      </c>
      <c r="B1046" s="293"/>
      <c r="C1046" s="78">
        <v>16</v>
      </c>
      <c r="D1046" s="78">
        <v>3</v>
      </c>
      <c r="E1046" s="78">
        <v>3</v>
      </c>
      <c r="F1046" s="78">
        <v>7</v>
      </c>
      <c r="G1046" s="78">
        <v>11</v>
      </c>
      <c r="H1046" s="78">
        <v>0</v>
      </c>
      <c r="K1046" s="78" t="s">
        <v>772</v>
      </c>
      <c r="L1046" s="78" t="s">
        <v>794</v>
      </c>
      <c r="M1046" s="78" t="s">
        <v>4</v>
      </c>
      <c r="N1046" s="78" t="s">
        <v>212</v>
      </c>
      <c r="O1046" s="78">
        <v>50</v>
      </c>
    </row>
    <row r="1047" spans="1:16" s="78" customFormat="1" x14ac:dyDescent="0.35">
      <c r="A1047" s="78" t="s">
        <v>500</v>
      </c>
      <c r="B1047" s="293"/>
      <c r="C1047" s="78">
        <v>17</v>
      </c>
      <c r="D1047" s="78">
        <v>3</v>
      </c>
      <c r="E1047" s="78">
        <v>3</v>
      </c>
      <c r="F1047" s="78">
        <v>10</v>
      </c>
      <c r="G1047" s="78">
        <v>11</v>
      </c>
      <c r="H1047" s="78">
        <v>0</v>
      </c>
      <c r="K1047" s="78" t="s">
        <v>772</v>
      </c>
      <c r="L1047" s="78" t="s">
        <v>791</v>
      </c>
      <c r="M1047" s="78" t="s">
        <v>4</v>
      </c>
      <c r="N1047" s="78" t="s">
        <v>212</v>
      </c>
      <c r="O1047" s="78">
        <v>50</v>
      </c>
    </row>
    <row r="1048" spans="1:16" s="78" customFormat="1" x14ac:dyDescent="0.35">
      <c r="A1048" s="78" t="s">
        <v>500</v>
      </c>
      <c r="B1048" s="293"/>
      <c r="C1048" s="78">
        <v>18</v>
      </c>
      <c r="D1048" s="78">
        <v>3</v>
      </c>
      <c r="E1048" s="78">
        <v>3</v>
      </c>
      <c r="F1048" s="78">
        <v>10</v>
      </c>
      <c r="G1048" s="78">
        <v>13</v>
      </c>
      <c r="H1048" s="78">
        <v>0</v>
      </c>
      <c r="K1048" s="78" t="s">
        <v>772</v>
      </c>
      <c r="L1048" s="78" t="s">
        <v>791</v>
      </c>
      <c r="M1048" s="78" t="s">
        <v>4</v>
      </c>
      <c r="N1048" s="78" t="s">
        <v>212</v>
      </c>
      <c r="O1048" s="78">
        <v>50</v>
      </c>
    </row>
    <row r="1049" spans="1:16" s="78" customFormat="1" x14ac:dyDescent="0.35">
      <c r="A1049" s="78" t="s">
        <v>500</v>
      </c>
      <c r="B1049" s="293"/>
      <c r="C1049" s="78">
        <v>19</v>
      </c>
      <c r="D1049" s="78" t="s">
        <v>38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772</v>
      </c>
      <c r="L1049" s="78" t="s">
        <v>795</v>
      </c>
      <c r="M1049" s="78" t="s">
        <v>4</v>
      </c>
      <c r="N1049" s="78" t="s">
        <v>212</v>
      </c>
      <c r="O1049" s="78">
        <v>50</v>
      </c>
    </row>
    <row r="1050" spans="1:16" s="78" customFormat="1" x14ac:dyDescent="0.35">
      <c r="A1050" s="78" t="s">
        <v>500</v>
      </c>
      <c r="B1050" s="293"/>
      <c r="C1050" s="78">
        <v>20</v>
      </c>
      <c r="D1050" s="78" t="s">
        <v>38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772</v>
      </c>
      <c r="L1050" s="78" t="s">
        <v>795</v>
      </c>
      <c r="M1050" s="78" t="s">
        <v>4</v>
      </c>
      <c r="N1050" s="78" t="s">
        <v>212</v>
      </c>
      <c r="O1050" s="78">
        <v>50</v>
      </c>
    </row>
    <row r="1051" spans="1:16" s="78" customFormat="1" x14ac:dyDescent="0.35">
      <c r="A1051" s="78" t="s">
        <v>500</v>
      </c>
      <c r="B1051" s="293"/>
      <c r="C1051" s="78">
        <v>21</v>
      </c>
      <c r="D1051" s="78" t="s">
        <v>38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772</v>
      </c>
      <c r="L1051" s="78" t="s">
        <v>795</v>
      </c>
      <c r="M1051" s="78" t="s">
        <v>4</v>
      </c>
      <c r="N1051" s="78" t="s">
        <v>212</v>
      </c>
      <c r="O1051" s="78">
        <v>50</v>
      </c>
    </row>
    <row r="1052" spans="1:16" s="78" customFormat="1" x14ac:dyDescent="0.35">
      <c r="A1052" s="78" t="s">
        <v>500</v>
      </c>
      <c r="B1052" s="293"/>
      <c r="C1052" s="78">
        <v>22</v>
      </c>
      <c r="D1052" s="78" t="s">
        <v>38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772</v>
      </c>
      <c r="L1052" s="78" t="s">
        <v>795</v>
      </c>
      <c r="M1052" s="78" t="s">
        <v>4</v>
      </c>
      <c r="N1052" s="78" t="s">
        <v>212</v>
      </c>
      <c r="O1052" s="78">
        <v>50</v>
      </c>
    </row>
    <row r="1053" spans="1:16" s="78" customFormat="1" x14ac:dyDescent="0.35">
      <c r="A1053" s="78" t="s">
        <v>500</v>
      </c>
      <c r="B1053" s="293"/>
      <c r="C1053" s="78">
        <v>23</v>
      </c>
      <c r="D1053" s="78" t="s">
        <v>38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772</v>
      </c>
      <c r="L1053" s="78" t="s">
        <v>795</v>
      </c>
      <c r="M1053" s="78" t="s">
        <v>4</v>
      </c>
      <c r="N1053" s="78" t="s">
        <v>212</v>
      </c>
      <c r="O1053" s="78">
        <v>50</v>
      </c>
    </row>
    <row r="1054" spans="1:16" s="78" customFormat="1" x14ac:dyDescent="0.35">
      <c r="A1054" s="78" t="s">
        <v>500</v>
      </c>
      <c r="B1054" s="293"/>
      <c r="C1054" s="78">
        <v>24</v>
      </c>
      <c r="D1054" s="78" t="s">
        <v>38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772</v>
      </c>
      <c r="L1054" s="78" t="s">
        <v>795</v>
      </c>
      <c r="M1054" s="78" t="s">
        <v>4</v>
      </c>
      <c r="N1054" s="78" t="s">
        <v>212</v>
      </c>
      <c r="O1054" s="78">
        <v>50</v>
      </c>
    </row>
    <row r="1055" spans="1:16" s="78" customFormat="1" x14ac:dyDescent="0.35">
      <c r="A1055" s="78" t="s">
        <v>500</v>
      </c>
      <c r="B1055" s="293"/>
      <c r="C1055" s="78">
        <v>25</v>
      </c>
      <c r="D1055" s="78" t="s">
        <v>38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772</v>
      </c>
      <c r="L1055" s="78" t="s">
        <v>795</v>
      </c>
      <c r="M1055" s="78" t="s">
        <v>4</v>
      </c>
      <c r="N1055" s="78" t="s">
        <v>212</v>
      </c>
      <c r="O1055" s="78">
        <v>50</v>
      </c>
    </row>
    <row r="1056" spans="1:16" s="78" customFormat="1" x14ac:dyDescent="0.35">
      <c r="A1056" s="78" t="s">
        <v>500</v>
      </c>
      <c r="B1056" s="293"/>
      <c r="C1056" s="78">
        <v>26</v>
      </c>
      <c r="D1056" s="78" t="s">
        <v>38</v>
      </c>
      <c r="E1056" s="78">
        <v>0</v>
      </c>
      <c r="F1056" s="78">
        <v>0</v>
      </c>
      <c r="G1056" s="78">
        <v>0</v>
      </c>
      <c r="H1056" s="78">
        <v>0</v>
      </c>
      <c r="K1056" s="78" t="s">
        <v>772</v>
      </c>
      <c r="L1056" s="78" t="s">
        <v>795</v>
      </c>
      <c r="M1056" s="78" t="s">
        <v>4</v>
      </c>
      <c r="N1056" s="78" t="s">
        <v>212</v>
      </c>
      <c r="O1056" s="78">
        <v>50</v>
      </c>
    </row>
    <row r="1057" spans="1:15" s="78" customFormat="1" x14ac:dyDescent="0.35">
      <c r="A1057" s="78" t="s">
        <v>500</v>
      </c>
      <c r="B1057" s="293"/>
      <c r="C1057" s="78">
        <v>27</v>
      </c>
      <c r="D1057" s="78" t="s">
        <v>38</v>
      </c>
      <c r="E1057" s="78">
        <v>0</v>
      </c>
      <c r="F1057" s="78">
        <v>0</v>
      </c>
      <c r="G1057" s="78">
        <v>0</v>
      </c>
      <c r="H1057" s="78">
        <v>0</v>
      </c>
      <c r="K1057" s="78" t="s">
        <v>772</v>
      </c>
      <c r="L1057" s="78" t="s">
        <v>795</v>
      </c>
      <c r="M1057" s="78" t="s">
        <v>4</v>
      </c>
      <c r="N1057" s="78" t="s">
        <v>212</v>
      </c>
      <c r="O1057" s="78">
        <v>50</v>
      </c>
    </row>
    <row r="1058" spans="1:15" s="65" customFormat="1" x14ac:dyDescent="0.35">
      <c r="A1058" s="284" t="s">
        <v>216</v>
      </c>
      <c r="B1058" s="284"/>
      <c r="D1058" s="65">
        <v>0.5555555555555558</v>
      </c>
      <c r="H1058" s="65">
        <v>1</v>
      </c>
      <c r="I1058" s="65">
        <v>69</v>
      </c>
      <c r="J1058" s="65">
        <v>59</v>
      </c>
      <c r="K1058" s="65" t="s">
        <v>361</v>
      </c>
      <c r="L1058" s="65" t="s">
        <v>511</v>
      </c>
      <c r="M1058" s="65" t="s">
        <v>217</v>
      </c>
      <c r="N1058" s="65" t="s">
        <v>212</v>
      </c>
      <c r="O1058" s="65">
        <v>50</v>
      </c>
    </row>
    <row r="1059" spans="1:15" s="65" customFormat="1" x14ac:dyDescent="0.35">
      <c r="A1059" s="284" t="s">
        <v>218</v>
      </c>
      <c r="B1059" s="284"/>
      <c r="D1059" s="65">
        <v>-3.7222222222222223</v>
      </c>
      <c r="H1059" s="65">
        <v>1</v>
      </c>
      <c r="I1059" s="65">
        <v>0</v>
      </c>
      <c r="J1059" s="65">
        <v>67</v>
      </c>
      <c r="K1059" s="65" t="s">
        <v>343</v>
      </c>
      <c r="L1059" s="65" t="s">
        <v>807</v>
      </c>
      <c r="M1059" s="65" t="s">
        <v>217</v>
      </c>
      <c r="N1059" s="65" t="s">
        <v>212</v>
      </c>
      <c r="O1059" s="65">
        <v>50</v>
      </c>
    </row>
    <row r="1060" spans="1:15" s="65" customFormat="1" x14ac:dyDescent="0.35">
      <c r="A1060" s="284" t="s">
        <v>219</v>
      </c>
      <c r="B1060" s="284"/>
      <c r="D1060" s="65">
        <v>0.5555555555555558</v>
      </c>
      <c r="H1060" s="65">
        <v>1</v>
      </c>
      <c r="I1060" s="65">
        <v>69</v>
      </c>
      <c r="J1060" s="65">
        <v>59</v>
      </c>
      <c r="K1060" s="65" t="s">
        <v>361</v>
      </c>
      <c r="L1060" s="65" t="s">
        <v>511</v>
      </c>
      <c r="M1060" s="65" t="s">
        <v>217</v>
      </c>
      <c r="N1060" s="65" t="s">
        <v>212</v>
      </c>
      <c r="O1060" s="65">
        <v>50</v>
      </c>
    </row>
    <row r="1061" spans="1:15" s="65" customFormat="1" x14ac:dyDescent="0.35">
      <c r="A1061" s="284" t="s">
        <v>220</v>
      </c>
      <c r="B1061" s="284"/>
      <c r="D1061" s="65">
        <v>-3.7222222222222223</v>
      </c>
      <c r="H1061" s="65">
        <v>1</v>
      </c>
      <c r="I1061" s="65">
        <v>0</v>
      </c>
      <c r="J1061" s="65">
        <v>67</v>
      </c>
      <c r="K1061" s="65" t="s">
        <v>343</v>
      </c>
      <c r="L1061" s="65" t="s">
        <v>807</v>
      </c>
      <c r="M1061" s="65" t="s">
        <v>217</v>
      </c>
      <c r="N1061" s="65" t="s">
        <v>212</v>
      </c>
      <c r="O1061" s="65">
        <v>50</v>
      </c>
    </row>
    <row r="1062" spans="1:15" s="65" customFormat="1" x14ac:dyDescent="0.35">
      <c r="A1062" s="284" t="s">
        <v>221</v>
      </c>
      <c r="B1062" s="284"/>
      <c r="D1062" s="65">
        <v>0.33333333333333304</v>
      </c>
      <c r="H1062" s="65">
        <v>1</v>
      </c>
      <c r="I1062" s="65">
        <v>90</v>
      </c>
      <c r="J1062" s="65">
        <v>84</v>
      </c>
      <c r="K1062" s="65" t="s">
        <v>400</v>
      </c>
      <c r="L1062" s="65" t="s">
        <v>540</v>
      </c>
      <c r="M1062" s="65" t="s">
        <v>217</v>
      </c>
      <c r="N1062" s="65" t="s">
        <v>212</v>
      </c>
      <c r="O1062" s="65">
        <v>50</v>
      </c>
    </row>
    <row r="1063" spans="1:15" s="65" customFormat="1" x14ac:dyDescent="0.35">
      <c r="A1063" s="284" t="s">
        <v>222</v>
      </c>
      <c r="B1063" s="284"/>
      <c r="D1063" s="65">
        <v>-0.33333333333333304</v>
      </c>
      <c r="H1063" s="65">
        <v>1</v>
      </c>
      <c r="I1063" s="65">
        <v>81</v>
      </c>
      <c r="J1063" s="65">
        <v>87</v>
      </c>
      <c r="K1063" s="65" t="s">
        <v>399</v>
      </c>
      <c r="L1063" s="65" t="s">
        <v>544</v>
      </c>
      <c r="M1063" s="65" t="s">
        <v>217</v>
      </c>
      <c r="N1063" s="65" t="s">
        <v>212</v>
      </c>
      <c r="O1063" s="65">
        <v>50</v>
      </c>
    </row>
    <row r="1064" spans="1:15" s="65" customFormat="1" x14ac:dyDescent="0.35">
      <c r="A1064" s="284" t="s">
        <v>808</v>
      </c>
      <c r="B1064" s="284"/>
      <c r="D1064" s="65">
        <v>0.5555555555555558</v>
      </c>
      <c r="H1064" s="65">
        <v>1</v>
      </c>
      <c r="I1064" s="65">
        <v>69</v>
      </c>
      <c r="J1064" s="65">
        <v>59</v>
      </c>
      <c r="K1064" s="65" t="s">
        <v>361</v>
      </c>
      <c r="L1064" s="65" t="s">
        <v>511</v>
      </c>
      <c r="M1064" s="65" t="s">
        <v>217</v>
      </c>
      <c r="N1064" s="65" t="s">
        <v>212</v>
      </c>
      <c r="O1064" s="65">
        <v>50</v>
      </c>
    </row>
    <row r="1065" spans="1:15" s="65" customFormat="1" x14ac:dyDescent="0.35">
      <c r="A1065" s="284" t="s">
        <v>809</v>
      </c>
      <c r="B1065" s="284"/>
      <c r="D1065" s="65">
        <v>-0.61111111111111072</v>
      </c>
      <c r="H1065" s="65">
        <v>1</v>
      </c>
      <c r="I1065" s="65">
        <v>63</v>
      </c>
      <c r="J1065" s="65">
        <v>74</v>
      </c>
      <c r="K1065" s="65" t="s">
        <v>378</v>
      </c>
      <c r="L1065" s="65" t="s">
        <v>531</v>
      </c>
      <c r="M1065" s="65" t="s">
        <v>217</v>
      </c>
      <c r="N1065" s="65" t="s">
        <v>212</v>
      </c>
      <c r="O1065" s="65">
        <v>50</v>
      </c>
    </row>
    <row r="1066" spans="1:15" s="65" customFormat="1" x14ac:dyDescent="0.35">
      <c r="A1066" s="284" t="s">
        <v>810</v>
      </c>
      <c r="B1066" s="284"/>
      <c r="D1066" s="65">
        <v>0.33333333333333304</v>
      </c>
      <c r="H1066" s="65">
        <v>1</v>
      </c>
      <c r="I1066" s="65">
        <v>90</v>
      </c>
      <c r="J1066" s="65">
        <v>84</v>
      </c>
      <c r="K1066" s="65" t="s">
        <v>400</v>
      </c>
      <c r="L1066" s="65" t="s">
        <v>540</v>
      </c>
      <c r="M1066" s="65" t="s">
        <v>217</v>
      </c>
      <c r="N1066" s="65" t="s">
        <v>212</v>
      </c>
      <c r="O1066" s="65">
        <v>50</v>
      </c>
    </row>
    <row r="1067" spans="1:15" s="65" customFormat="1" x14ac:dyDescent="0.35">
      <c r="A1067" s="284" t="s">
        <v>811</v>
      </c>
      <c r="B1067" s="284"/>
      <c r="D1067" s="65">
        <v>-0.33333333333333304</v>
      </c>
      <c r="H1067" s="65">
        <v>1</v>
      </c>
      <c r="I1067" s="65">
        <v>81</v>
      </c>
      <c r="J1067" s="65">
        <v>87</v>
      </c>
      <c r="K1067" s="65" t="s">
        <v>399</v>
      </c>
      <c r="L1067" s="65" t="s">
        <v>544</v>
      </c>
      <c r="M1067" s="65" t="s">
        <v>217</v>
      </c>
      <c r="N1067" s="65" t="s">
        <v>212</v>
      </c>
      <c r="O1067" s="65">
        <v>50</v>
      </c>
    </row>
    <row r="1068" spans="1:15" s="78" customFormat="1" x14ac:dyDescent="0.35">
      <c r="A1068" s="286" t="s">
        <v>223</v>
      </c>
      <c r="B1068" s="287"/>
      <c r="D1068" s="78">
        <v>0.72222222222222232</v>
      </c>
      <c r="H1068" s="78">
        <v>1</v>
      </c>
      <c r="I1068" s="78">
        <v>84</v>
      </c>
      <c r="J1068" s="78">
        <v>71</v>
      </c>
      <c r="K1068" s="78" t="s">
        <v>394</v>
      </c>
      <c r="L1068" s="78" t="s">
        <v>512</v>
      </c>
      <c r="M1068" s="78" t="s">
        <v>217</v>
      </c>
      <c r="N1068" s="78" t="s">
        <v>212</v>
      </c>
      <c r="O1068" s="78">
        <v>50</v>
      </c>
    </row>
    <row r="1069" spans="1:15" s="78" customFormat="1" x14ac:dyDescent="0.35">
      <c r="A1069" s="287" t="s">
        <v>224</v>
      </c>
      <c r="B1069" s="287"/>
      <c r="D1069" s="78">
        <v>-0.72222222222222232</v>
      </c>
      <c r="H1069" s="78">
        <v>1</v>
      </c>
      <c r="I1069" s="78">
        <v>67</v>
      </c>
      <c r="J1069" s="78">
        <v>80</v>
      </c>
      <c r="K1069" s="78" t="s">
        <v>391</v>
      </c>
      <c r="L1069" s="78" t="s">
        <v>532</v>
      </c>
      <c r="M1069" s="78" t="s">
        <v>217</v>
      </c>
      <c r="N1069" s="78" t="s">
        <v>212</v>
      </c>
      <c r="O1069" s="78">
        <v>50</v>
      </c>
    </row>
    <row r="1070" spans="1:15" s="78" customFormat="1" x14ac:dyDescent="0.35">
      <c r="A1070" s="287" t="s">
        <v>225</v>
      </c>
      <c r="B1070" s="287"/>
      <c r="D1070" s="78">
        <v>0.72222222222222232</v>
      </c>
      <c r="H1070" s="78">
        <v>1</v>
      </c>
      <c r="I1070" s="78">
        <v>84</v>
      </c>
      <c r="J1070" s="78">
        <v>71</v>
      </c>
      <c r="K1070" s="78" t="s">
        <v>394</v>
      </c>
      <c r="L1070" s="78" t="s">
        <v>512</v>
      </c>
      <c r="M1070" s="78" t="s">
        <v>217</v>
      </c>
      <c r="N1070" s="78" t="s">
        <v>212</v>
      </c>
      <c r="O1070" s="78">
        <v>50</v>
      </c>
    </row>
    <row r="1071" spans="1:15" s="78" customFormat="1" x14ac:dyDescent="0.35">
      <c r="A1071" s="287" t="s">
        <v>226</v>
      </c>
      <c r="B1071" s="287"/>
      <c r="D1071" s="78">
        <v>-0.72222222222222232</v>
      </c>
      <c r="H1071" s="78">
        <v>1</v>
      </c>
      <c r="I1071" s="78">
        <v>67</v>
      </c>
      <c r="J1071" s="78">
        <v>80</v>
      </c>
      <c r="K1071" s="78" t="s">
        <v>391</v>
      </c>
      <c r="L1071" s="78" t="s">
        <v>532</v>
      </c>
      <c r="M1071" s="78" t="s">
        <v>217</v>
      </c>
      <c r="N1071" s="78" t="s">
        <v>212</v>
      </c>
      <c r="O1071" s="78">
        <v>50</v>
      </c>
    </row>
    <row r="1072" spans="1:15" s="78" customFormat="1" x14ac:dyDescent="0.35">
      <c r="A1072" s="287" t="s">
        <v>227</v>
      </c>
      <c r="B1072" s="287"/>
      <c r="D1072" s="78">
        <v>0.3888888888888884</v>
      </c>
      <c r="H1072" s="78">
        <v>1</v>
      </c>
      <c r="I1072" s="78">
        <v>86</v>
      </c>
      <c r="J1072" s="78">
        <v>79</v>
      </c>
      <c r="K1072" s="78" t="s">
        <v>398</v>
      </c>
      <c r="L1072" s="78" t="s">
        <v>541</v>
      </c>
      <c r="M1072" s="78" t="s">
        <v>217</v>
      </c>
      <c r="N1072" s="78" t="s">
        <v>212</v>
      </c>
      <c r="O1072" s="78">
        <v>50</v>
      </c>
    </row>
    <row r="1073" spans="1:15" s="78" customFormat="1" x14ac:dyDescent="0.35">
      <c r="A1073" s="287" t="s">
        <v>228</v>
      </c>
      <c r="B1073" s="287"/>
      <c r="D1073" s="78">
        <v>-0.5</v>
      </c>
      <c r="H1073" s="78">
        <v>1</v>
      </c>
      <c r="I1073" s="78">
        <v>92</v>
      </c>
      <c r="J1073" s="78">
        <v>101</v>
      </c>
      <c r="K1073" s="78" t="s">
        <v>402</v>
      </c>
      <c r="L1073" s="78" t="s">
        <v>812</v>
      </c>
      <c r="M1073" s="78" t="s">
        <v>217</v>
      </c>
      <c r="N1073" s="78" t="s">
        <v>212</v>
      </c>
      <c r="O1073" s="78">
        <v>50</v>
      </c>
    </row>
    <row r="1074" spans="1:15" s="78" customFormat="1" x14ac:dyDescent="0.35">
      <c r="A1074" s="287" t="s">
        <v>813</v>
      </c>
      <c r="B1074" s="287"/>
      <c r="D1074" s="78">
        <v>0.72222222222222232</v>
      </c>
      <c r="H1074" s="78">
        <v>1</v>
      </c>
      <c r="I1074" s="78">
        <v>84</v>
      </c>
      <c r="J1074" s="78">
        <v>71</v>
      </c>
      <c r="K1074" s="78" t="s">
        <v>394</v>
      </c>
      <c r="L1074" s="78" t="s">
        <v>512</v>
      </c>
      <c r="M1074" s="78" t="s">
        <v>217</v>
      </c>
      <c r="N1074" s="78" t="s">
        <v>212</v>
      </c>
      <c r="O1074" s="78">
        <v>50</v>
      </c>
    </row>
    <row r="1075" spans="1:15" s="78" customFormat="1" x14ac:dyDescent="0.35">
      <c r="A1075" s="287" t="s">
        <v>814</v>
      </c>
      <c r="B1075" s="287"/>
      <c r="D1075" s="78">
        <v>-0.72222222222222232</v>
      </c>
      <c r="H1075" s="78">
        <v>1</v>
      </c>
      <c r="I1075" s="78">
        <v>67</v>
      </c>
      <c r="J1075" s="78">
        <v>80</v>
      </c>
      <c r="K1075" s="78" t="s">
        <v>391</v>
      </c>
      <c r="L1075" s="78" t="s">
        <v>532</v>
      </c>
      <c r="M1075" s="78" t="s">
        <v>217</v>
      </c>
      <c r="N1075" s="78" t="s">
        <v>212</v>
      </c>
      <c r="O1075" s="78">
        <v>50</v>
      </c>
    </row>
    <row r="1076" spans="1:15" s="78" customFormat="1" x14ac:dyDescent="0.35">
      <c r="A1076" s="287" t="s">
        <v>815</v>
      </c>
      <c r="B1076" s="287"/>
      <c r="D1076" s="78">
        <v>0.3888888888888884</v>
      </c>
      <c r="H1076" s="78">
        <v>1</v>
      </c>
      <c r="I1076" s="78">
        <v>86</v>
      </c>
      <c r="J1076" s="78">
        <v>79</v>
      </c>
      <c r="K1076" s="78" t="s">
        <v>398</v>
      </c>
      <c r="L1076" s="78" t="s">
        <v>541</v>
      </c>
      <c r="M1076" s="78" t="s">
        <v>217</v>
      </c>
      <c r="N1076" s="78" t="s">
        <v>212</v>
      </c>
      <c r="O1076" s="78">
        <v>50</v>
      </c>
    </row>
    <row r="1077" spans="1:15" s="78" customFormat="1" x14ac:dyDescent="0.35">
      <c r="A1077" s="287" t="s">
        <v>816</v>
      </c>
      <c r="B1077" s="287"/>
      <c r="D1077" s="78">
        <v>-0.33333333333333304</v>
      </c>
      <c r="H1077" s="78">
        <v>1</v>
      </c>
      <c r="I1077" s="78">
        <v>77</v>
      </c>
      <c r="J1077" s="78">
        <v>83</v>
      </c>
      <c r="K1077" s="78" t="s">
        <v>395</v>
      </c>
      <c r="L1077" s="78" t="s">
        <v>545</v>
      </c>
      <c r="M1077" s="78" t="s">
        <v>217</v>
      </c>
      <c r="N1077" s="78" t="s">
        <v>212</v>
      </c>
      <c r="O1077" s="78">
        <v>50</v>
      </c>
    </row>
    <row r="1078" spans="1:15" s="65" customFormat="1" x14ac:dyDescent="0.35">
      <c r="A1078" s="284" t="s">
        <v>229</v>
      </c>
      <c r="B1078" s="284"/>
      <c r="D1078" s="65" t="e">
        <v>#DIV/0!</v>
      </c>
      <c r="H1078" s="65">
        <v>100</v>
      </c>
      <c r="I1078" s="65" t="e">
        <v>#DIV/0!</v>
      </c>
      <c r="J1078" s="65" t="e">
        <v>#DIV/0!</v>
      </c>
      <c r="K1078" s="65" t="s">
        <v>817</v>
      </c>
      <c r="L1078" s="65" t="e">
        <v>#DIV/0!</v>
      </c>
      <c r="M1078" s="65" t="s">
        <v>217</v>
      </c>
      <c r="N1078" s="65" t="s">
        <v>212</v>
      </c>
      <c r="O1078" s="65">
        <v>50</v>
      </c>
    </row>
    <row r="1079" spans="1:15" s="65" customFormat="1" x14ac:dyDescent="0.35">
      <c r="A1079" s="284" t="s">
        <v>230</v>
      </c>
      <c r="B1079" s="284"/>
      <c r="D1079" s="65" t="e">
        <v>#DIV/0!</v>
      </c>
      <c r="H1079" s="65">
        <v>100</v>
      </c>
      <c r="I1079" s="65" t="e">
        <v>#DIV/0!</v>
      </c>
      <c r="J1079" s="65" t="e">
        <v>#DIV/0!</v>
      </c>
      <c r="K1079" s="65" t="s">
        <v>817</v>
      </c>
      <c r="L1079" s="65" t="e">
        <v>#DIV/0!</v>
      </c>
      <c r="M1079" s="65" t="s">
        <v>217</v>
      </c>
      <c r="N1079" s="65" t="s">
        <v>212</v>
      </c>
      <c r="O1079" s="65">
        <v>50</v>
      </c>
    </row>
    <row r="1080" spans="1:15" s="65" customFormat="1" x14ac:dyDescent="0.35">
      <c r="A1080" s="284" t="s">
        <v>231</v>
      </c>
      <c r="B1080" s="284"/>
      <c r="D1080" s="65" t="e">
        <v>#DIV/0!</v>
      </c>
      <c r="H1080" s="65" t="e">
        <v>#DIV/0!</v>
      </c>
      <c r="I1080" s="65" t="e">
        <v>#DIV/0!</v>
      </c>
      <c r="J1080" s="65" t="e">
        <v>#DIV/0!</v>
      </c>
      <c r="K1080" s="65" t="e">
        <v>#DIV/0!</v>
      </c>
      <c r="L1080" s="65" t="e">
        <v>#DIV/0!</v>
      </c>
      <c r="M1080" s="65" t="s">
        <v>217</v>
      </c>
      <c r="N1080" s="65" t="s">
        <v>212</v>
      </c>
      <c r="O1080" s="65">
        <v>50</v>
      </c>
    </row>
    <row r="1081" spans="1:15" s="65" customFormat="1" x14ac:dyDescent="0.35">
      <c r="A1081" s="284" t="s">
        <v>232</v>
      </c>
      <c r="B1081" s="284"/>
      <c r="D1081" s="65" t="e">
        <v>#DIV/0!</v>
      </c>
      <c r="H1081" s="65" t="e">
        <v>#DIV/0!</v>
      </c>
      <c r="I1081" s="65" t="e">
        <v>#DIV/0!</v>
      </c>
      <c r="J1081" s="65" t="e">
        <v>#DIV/0!</v>
      </c>
      <c r="K1081" s="65" t="e">
        <v>#DIV/0!</v>
      </c>
      <c r="L1081" s="65" t="e">
        <v>#DIV/0!</v>
      </c>
      <c r="M1081" s="65" t="s">
        <v>217</v>
      </c>
      <c r="N1081" s="65" t="s">
        <v>212</v>
      </c>
      <c r="O1081" s="65">
        <v>50</v>
      </c>
    </row>
    <row r="1082" spans="1:15" s="65" customFormat="1" x14ac:dyDescent="0.35">
      <c r="A1082" s="284" t="s">
        <v>233</v>
      </c>
      <c r="B1082" s="284"/>
      <c r="D1082" s="65" t="e">
        <v>#DIV/0!</v>
      </c>
      <c r="H1082" s="65" t="e">
        <v>#DIV/0!</v>
      </c>
      <c r="I1082" s="65" t="e">
        <v>#DIV/0!</v>
      </c>
      <c r="J1082" s="65" t="e">
        <v>#DIV/0!</v>
      </c>
      <c r="K1082" s="65" t="e">
        <v>#DIV/0!</v>
      </c>
      <c r="L1082" s="65" t="e">
        <v>#DIV/0!</v>
      </c>
      <c r="M1082" s="65" t="s">
        <v>217</v>
      </c>
      <c r="N1082" s="65" t="s">
        <v>212</v>
      </c>
      <c r="O1082" s="65">
        <v>50</v>
      </c>
    </row>
    <row r="1083" spans="1:15" s="65" customFormat="1" x14ac:dyDescent="0.35">
      <c r="A1083" s="284" t="s">
        <v>234</v>
      </c>
      <c r="B1083" s="284"/>
      <c r="D1083" s="65" t="e">
        <v>#DIV/0!</v>
      </c>
      <c r="H1083" s="65" t="e">
        <v>#DIV/0!</v>
      </c>
      <c r="I1083" s="65" t="e">
        <v>#DIV/0!</v>
      </c>
      <c r="J1083" s="65" t="e">
        <v>#DIV/0!</v>
      </c>
      <c r="K1083" s="65" t="e">
        <v>#DIV/0!</v>
      </c>
      <c r="L1083" s="65" t="e">
        <v>#DIV/0!</v>
      </c>
      <c r="M1083" s="65" t="s">
        <v>217</v>
      </c>
      <c r="N1083" s="65" t="s">
        <v>212</v>
      </c>
      <c r="O1083" s="65">
        <v>50</v>
      </c>
    </row>
    <row r="1084" spans="1:15" s="65" customFormat="1" x14ac:dyDescent="0.35">
      <c r="A1084" s="284" t="s">
        <v>818</v>
      </c>
      <c r="B1084" s="284"/>
      <c r="D1084" s="65" t="e">
        <v>#DIV/0!</v>
      </c>
      <c r="H1084" s="65" t="e">
        <v>#DIV/0!</v>
      </c>
      <c r="I1084" s="65" t="e">
        <v>#DIV/0!</v>
      </c>
      <c r="J1084" s="65" t="e">
        <v>#DIV/0!</v>
      </c>
      <c r="K1084" s="65" t="e">
        <v>#DIV/0!</v>
      </c>
      <c r="L1084" s="65" t="e">
        <v>#DIV/0!</v>
      </c>
      <c r="M1084" s="65" t="s">
        <v>217</v>
      </c>
      <c r="N1084" s="65" t="s">
        <v>212</v>
      </c>
      <c r="O1084" s="65">
        <v>50</v>
      </c>
    </row>
    <row r="1085" spans="1:15" s="65" customFormat="1" x14ac:dyDescent="0.35">
      <c r="A1085" s="284" t="s">
        <v>819</v>
      </c>
      <c r="B1085" s="284"/>
      <c r="D1085" s="65" t="e">
        <v>#DIV/0!</v>
      </c>
      <c r="H1085" s="65" t="e">
        <v>#DIV/0!</v>
      </c>
      <c r="I1085" s="65" t="e">
        <v>#DIV/0!</v>
      </c>
      <c r="J1085" s="65" t="e">
        <v>#DIV/0!</v>
      </c>
      <c r="K1085" s="65" t="e">
        <v>#DIV/0!</v>
      </c>
      <c r="L1085" s="65" t="e">
        <v>#DIV/0!</v>
      </c>
      <c r="M1085" s="65" t="s">
        <v>217</v>
      </c>
      <c r="N1085" s="65" t="s">
        <v>212</v>
      </c>
      <c r="O1085" s="65">
        <v>50</v>
      </c>
    </row>
    <row r="1086" spans="1:15" s="65" customFormat="1" x14ac:dyDescent="0.35">
      <c r="A1086" s="284" t="s">
        <v>820</v>
      </c>
      <c r="B1086" s="284"/>
      <c r="D1086" s="65" t="e">
        <v>#DIV/0!</v>
      </c>
      <c r="H1086" s="65" t="e">
        <v>#DIV/0!</v>
      </c>
      <c r="I1086" s="65" t="e">
        <v>#DIV/0!</v>
      </c>
      <c r="J1086" s="65" t="e">
        <v>#DIV/0!</v>
      </c>
      <c r="K1086" s="65" t="e">
        <v>#DIV/0!</v>
      </c>
      <c r="L1086" s="65" t="e">
        <v>#DIV/0!</v>
      </c>
      <c r="M1086" s="65" t="s">
        <v>217</v>
      </c>
      <c r="N1086" s="65" t="s">
        <v>212</v>
      </c>
      <c r="O1086" s="65">
        <v>50</v>
      </c>
    </row>
    <row r="1087" spans="1:15" s="65" customFormat="1" x14ac:dyDescent="0.35">
      <c r="A1087" s="284" t="s">
        <v>821</v>
      </c>
      <c r="B1087" s="284"/>
      <c r="D1087" s="65" t="e">
        <v>#DIV/0!</v>
      </c>
      <c r="H1087" s="65" t="e">
        <v>#DIV/0!</v>
      </c>
      <c r="I1087" s="65" t="e">
        <v>#DIV/0!</v>
      </c>
      <c r="J1087" s="65" t="e">
        <v>#DIV/0!</v>
      </c>
      <c r="K1087" s="65" t="e">
        <v>#DIV/0!</v>
      </c>
      <c r="L1087" s="65" t="e">
        <v>#DIV/0!</v>
      </c>
      <c r="M1087" s="65" t="s">
        <v>217</v>
      </c>
      <c r="N1087" s="65" t="s">
        <v>212</v>
      </c>
      <c r="O1087" s="65">
        <v>50</v>
      </c>
    </row>
    <row r="1088" spans="1:15" s="78" customFormat="1" x14ac:dyDescent="0.35">
      <c r="A1088" s="287" t="s">
        <v>235</v>
      </c>
      <c r="B1088" s="287"/>
      <c r="D1088" s="78">
        <v>54</v>
      </c>
      <c r="F1088" s="78">
        <v>54</v>
      </c>
      <c r="H1088" s="78">
        <v>1</v>
      </c>
      <c r="K1088" s="78" t="s">
        <v>313</v>
      </c>
      <c r="L1088" s="78" t="s">
        <v>513</v>
      </c>
      <c r="M1088" s="78" t="s">
        <v>217</v>
      </c>
      <c r="N1088" s="78" t="s">
        <v>212</v>
      </c>
      <c r="O1088" s="78">
        <v>50</v>
      </c>
    </row>
    <row r="1089" spans="1:15" s="78" customFormat="1" x14ac:dyDescent="0.35">
      <c r="A1089" s="287" t="s">
        <v>236</v>
      </c>
      <c r="B1089" s="287"/>
      <c r="D1089" s="78">
        <v>57</v>
      </c>
      <c r="F1089" s="78">
        <v>57</v>
      </c>
      <c r="H1089" s="78">
        <v>2</v>
      </c>
      <c r="K1089" s="78" t="s">
        <v>774</v>
      </c>
      <c r="L1089" s="78" t="s">
        <v>514</v>
      </c>
      <c r="M1089" s="78" t="s">
        <v>217</v>
      </c>
      <c r="N1089" s="78" t="s">
        <v>212</v>
      </c>
      <c r="O1089" s="78">
        <v>50</v>
      </c>
    </row>
    <row r="1090" spans="1:15" s="78" customFormat="1" x14ac:dyDescent="0.35">
      <c r="A1090" s="287" t="s">
        <v>237</v>
      </c>
      <c r="B1090" s="287"/>
      <c r="D1090" s="78">
        <v>54</v>
      </c>
      <c r="F1090" s="78">
        <v>54</v>
      </c>
      <c r="H1090" s="78">
        <v>1</v>
      </c>
      <c r="K1090" s="78" t="s">
        <v>313</v>
      </c>
      <c r="L1090" s="78" t="s">
        <v>513</v>
      </c>
      <c r="M1090" s="78" t="s">
        <v>217</v>
      </c>
      <c r="N1090" s="78" t="s">
        <v>212</v>
      </c>
      <c r="O1090" s="78">
        <v>50</v>
      </c>
    </row>
    <row r="1091" spans="1:15" s="78" customFormat="1" x14ac:dyDescent="0.35">
      <c r="A1091" s="287" t="s">
        <v>238</v>
      </c>
      <c r="B1091" s="287"/>
      <c r="F1091" s="78">
        <v>999</v>
      </c>
      <c r="H1091" s="78">
        <v>0</v>
      </c>
      <c r="K1091" s="78" t="s">
        <v>772</v>
      </c>
      <c r="L1091" s="78" t="s">
        <v>515</v>
      </c>
      <c r="M1091" s="78" t="s">
        <v>217</v>
      </c>
      <c r="N1091" s="78" t="s">
        <v>212</v>
      </c>
      <c r="O1091" s="78">
        <v>50</v>
      </c>
    </row>
    <row r="1092" spans="1:15" s="65" customFormat="1" x14ac:dyDescent="0.35">
      <c r="A1092" s="284" t="s">
        <v>247</v>
      </c>
      <c r="B1092" s="284"/>
      <c r="D1092" s="65">
        <v>92</v>
      </c>
      <c r="H1092" s="65">
        <v>1</v>
      </c>
      <c r="L1092" s="65" t="s">
        <v>822</v>
      </c>
      <c r="M1092" s="65" t="s">
        <v>217</v>
      </c>
      <c r="N1092" s="65" t="s">
        <v>212</v>
      </c>
      <c r="O1092" s="65">
        <v>50</v>
      </c>
    </row>
    <row r="1093" spans="1:15" s="65" customFormat="1" x14ac:dyDescent="0.35">
      <c r="A1093" s="284" t="s">
        <v>248</v>
      </c>
      <c r="B1093" s="284"/>
      <c r="D1093" s="65">
        <v>95</v>
      </c>
      <c r="H1093" s="65">
        <v>1</v>
      </c>
      <c r="L1093" s="65" t="s">
        <v>823</v>
      </c>
      <c r="M1093" s="65" t="s">
        <v>217</v>
      </c>
      <c r="N1093" s="65" t="s">
        <v>212</v>
      </c>
      <c r="O1093" s="65">
        <v>50</v>
      </c>
    </row>
    <row r="1094" spans="1:15" s="65" customFormat="1" x14ac:dyDescent="0.35">
      <c r="A1094" s="284" t="s">
        <v>249</v>
      </c>
      <c r="B1094" s="284"/>
      <c r="D1094" s="65">
        <v>101</v>
      </c>
      <c r="H1094" s="65">
        <v>1</v>
      </c>
      <c r="L1094" s="65" t="s">
        <v>824</v>
      </c>
      <c r="M1094" s="65" t="s">
        <v>217</v>
      </c>
      <c r="N1094" s="65" t="s">
        <v>212</v>
      </c>
      <c r="O1094" s="65">
        <v>50</v>
      </c>
    </row>
    <row r="1095" spans="1:15" s="65" customFormat="1" x14ac:dyDescent="0.35">
      <c r="A1095" s="284" t="s">
        <v>250</v>
      </c>
      <c r="B1095" s="284"/>
      <c r="H1095" s="65">
        <v>0</v>
      </c>
      <c r="L1095" s="65" t="s">
        <v>515</v>
      </c>
      <c r="M1095" s="65" t="s">
        <v>217</v>
      </c>
      <c r="N1095" s="65" t="s">
        <v>212</v>
      </c>
      <c r="O1095" s="65">
        <v>50</v>
      </c>
    </row>
    <row r="1096" spans="1:15" s="65" customFormat="1" x14ac:dyDescent="0.35">
      <c r="A1096" s="283" t="s">
        <v>825</v>
      </c>
      <c r="B1096" s="284"/>
      <c r="D1096" s="65">
        <v>80</v>
      </c>
      <c r="H1096" s="65">
        <v>1</v>
      </c>
      <c r="L1096" s="65" t="s">
        <v>534</v>
      </c>
      <c r="M1096" s="65" t="s">
        <v>217</v>
      </c>
      <c r="N1096" s="65" t="s">
        <v>212</v>
      </c>
      <c r="O1096" s="65">
        <v>50</v>
      </c>
    </row>
    <row r="1097" spans="1:15" s="65" customFormat="1" x14ac:dyDescent="0.35">
      <c r="A1097" s="283" t="s">
        <v>826</v>
      </c>
      <c r="B1097" s="284"/>
      <c r="D1097" s="65">
        <v>84</v>
      </c>
      <c r="H1097" s="65">
        <v>1</v>
      </c>
      <c r="L1097" s="65" t="s">
        <v>535</v>
      </c>
      <c r="M1097" s="65" t="s">
        <v>217</v>
      </c>
      <c r="N1097" s="65" t="s">
        <v>212</v>
      </c>
      <c r="O1097" s="65">
        <v>50</v>
      </c>
    </row>
    <row r="1098" spans="1:15" s="65" customFormat="1" x14ac:dyDescent="0.35">
      <c r="A1098" s="283" t="s">
        <v>827</v>
      </c>
      <c r="B1098" s="284"/>
      <c r="D1098" s="65">
        <v>81</v>
      </c>
      <c r="H1098" s="65">
        <v>1</v>
      </c>
      <c r="L1098" s="65" t="s">
        <v>536</v>
      </c>
      <c r="M1098" s="65" t="s">
        <v>217</v>
      </c>
      <c r="N1098" s="65" t="s">
        <v>212</v>
      </c>
      <c r="O1098" s="65">
        <v>50</v>
      </c>
    </row>
    <row r="1099" spans="1:15" s="65" customFormat="1" x14ac:dyDescent="0.35">
      <c r="A1099" s="283" t="s">
        <v>828</v>
      </c>
      <c r="B1099" s="284"/>
      <c r="H1099" s="65">
        <v>0</v>
      </c>
      <c r="L1099" s="65" t="s">
        <v>515</v>
      </c>
      <c r="M1099" s="65" t="s">
        <v>217</v>
      </c>
      <c r="N1099" s="65" t="s">
        <v>212</v>
      </c>
      <c r="O1099" s="65">
        <v>50</v>
      </c>
    </row>
    <row r="1100" spans="1:15" s="65" customFormat="1" x14ac:dyDescent="0.35">
      <c r="A1100" s="283" t="s">
        <v>829</v>
      </c>
      <c r="B1100" s="284"/>
      <c r="D1100" s="65">
        <v>90</v>
      </c>
      <c r="H1100" s="65">
        <v>1</v>
      </c>
      <c r="L1100" s="65" t="s">
        <v>549</v>
      </c>
      <c r="M1100" s="65" t="s">
        <v>217</v>
      </c>
      <c r="N1100" s="65" t="s">
        <v>212</v>
      </c>
      <c r="O1100" s="65">
        <v>50</v>
      </c>
    </row>
    <row r="1101" spans="1:15" s="65" customFormat="1" x14ac:dyDescent="0.35">
      <c r="A1101" s="283" t="s">
        <v>830</v>
      </c>
      <c r="B1101" s="284"/>
      <c r="D1101" s="65">
        <v>87</v>
      </c>
      <c r="H1101" s="65">
        <v>1</v>
      </c>
      <c r="L1101" s="65" t="s">
        <v>550</v>
      </c>
      <c r="M1101" s="65" t="s">
        <v>217</v>
      </c>
      <c r="N1101" s="65" t="s">
        <v>212</v>
      </c>
      <c r="O1101" s="65">
        <v>50</v>
      </c>
    </row>
    <row r="1102" spans="1:15" s="65" customFormat="1" x14ac:dyDescent="0.35">
      <c r="A1102" s="283" t="s">
        <v>831</v>
      </c>
      <c r="B1102" s="284"/>
      <c r="D1102" s="65">
        <v>89</v>
      </c>
      <c r="H1102" s="65">
        <v>1</v>
      </c>
      <c r="L1102" s="65" t="s">
        <v>551</v>
      </c>
      <c r="M1102" s="65" t="s">
        <v>217</v>
      </c>
      <c r="N1102" s="65" t="s">
        <v>212</v>
      </c>
      <c r="O1102" s="65">
        <v>50</v>
      </c>
    </row>
    <row r="1103" spans="1:15" s="65" customFormat="1" x14ac:dyDescent="0.35">
      <c r="A1103" s="283" t="s">
        <v>832</v>
      </c>
      <c r="B1103" s="284"/>
      <c r="H1103" s="65">
        <v>0</v>
      </c>
      <c r="L1103" s="65" t="s">
        <v>515</v>
      </c>
      <c r="M1103" s="65" t="s">
        <v>217</v>
      </c>
      <c r="N1103" s="65" t="s">
        <v>212</v>
      </c>
      <c r="O1103" s="65">
        <v>50</v>
      </c>
    </row>
    <row r="1104" spans="1:15" s="78" customFormat="1" x14ac:dyDescent="0.35">
      <c r="A1104" s="286" t="s">
        <v>253</v>
      </c>
      <c r="B1104" s="287"/>
      <c r="D1104" s="78">
        <v>9</v>
      </c>
      <c r="H1104" s="78">
        <v>1</v>
      </c>
      <c r="L1104" s="78" t="s">
        <v>516</v>
      </c>
      <c r="M1104" s="78" t="s">
        <v>217</v>
      </c>
      <c r="N1104" s="78" t="s">
        <v>212</v>
      </c>
      <c r="O1104" s="78">
        <v>50</v>
      </c>
    </row>
    <row r="1105" spans="1:15" s="78" customFormat="1" x14ac:dyDescent="0.35">
      <c r="A1105" s="286" t="s">
        <v>254</v>
      </c>
      <c r="B1105" s="287"/>
      <c r="D1105" s="78">
        <v>2</v>
      </c>
      <c r="H1105" s="78">
        <v>1</v>
      </c>
      <c r="L1105" s="78" t="s">
        <v>519</v>
      </c>
      <c r="M1105" s="78" t="s">
        <v>217</v>
      </c>
      <c r="N1105" s="78" t="s">
        <v>212</v>
      </c>
      <c r="O1105" s="78">
        <v>50</v>
      </c>
    </row>
    <row r="1106" spans="1:15" s="78" customFormat="1" x14ac:dyDescent="0.35">
      <c r="A1106" s="286" t="s">
        <v>255</v>
      </c>
      <c r="B1106" s="287"/>
      <c r="D1106" s="78">
        <v>8</v>
      </c>
      <c r="H1106" s="78">
        <v>1</v>
      </c>
      <c r="L1106" s="78" t="s">
        <v>517</v>
      </c>
      <c r="M1106" s="78" t="s">
        <v>217</v>
      </c>
      <c r="N1106" s="78" t="s">
        <v>212</v>
      </c>
      <c r="O1106" s="78">
        <v>50</v>
      </c>
    </row>
    <row r="1107" spans="1:15" s="78" customFormat="1" x14ac:dyDescent="0.35">
      <c r="A1107" s="286" t="s">
        <v>256</v>
      </c>
      <c r="B1107" s="287"/>
      <c r="D1107" s="78">
        <v>2</v>
      </c>
      <c r="H1107" s="78">
        <v>2</v>
      </c>
      <c r="L1107" s="78" t="s">
        <v>520</v>
      </c>
      <c r="M1107" s="78" t="s">
        <v>217</v>
      </c>
      <c r="N1107" s="78" t="s">
        <v>212</v>
      </c>
      <c r="O1107" s="78">
        <v>50</v>
      </c>
    </row>
    <row r="1108" spans="1:15" s="78" customFormat="1" x14ac:dyDescent="0.35">
      <c r="A1108" s="286" t="s">
        <v>257</v>
      </c>
      <c r="B1108" s="287"/>
      <c r="D1108" s="78">
        <v>8</v>
      </c>
      <c r="H1108" s="78">
        <v>1</v>
      </c>
      <c r="L1108" s="78" t="s">
        <v>518</v>
      </c>
      <c r="M1108" s="78" t="s">
        <v>217</v>
      </c>
      <c r="N1108" s="78" t="s">
        <v>212</v>
      </c>
      <c r="O1108" s="78">
        <v>50</v>
      </c>
    </row>
    <row r="1109" spans="1:15" s="78" customFormat="1" x14ac:dyDescent="0.35">
      <c r="A1109" s="286" t="s">
        <v>258</v>
      </c>
      <c r="B1109" s="287"/>
      <c r="D1109" s="78">
        <v>0</v>
      </c>
      <c r="H1109" s="78">
        <v>1</v>
      </c>
      <c r="L1109" s="78" t="s">
        <v>521</v>
      </c>
      <c r="M1109" s="78" t="s">
        <v>217</v>
      </c>
      <c r="N1109" s="78" t="s">
        <v>212</v>
      </c>
      <c r="O1109" s="78">
        <v>50</v>
      </c>
    </row>
    <row r="1110" spans="1:15" s="78" customFormat="1" x14ac:dyDescent="0.35">
      <c r="A1110" s="286" t="s">
        <v>259</v>
      </c>
      <c r="B1110" s="287"/>
      <c r="D1110" s="78" t="e">
        <v>#NUM!</v>
      </c>
      <c r="H1110" s="78" t="e">
        <v>#NUM!</v>
      </c>
      <c r="L1110" s="78" t="e">
        <v>#NUM!</v>
      </c>
      <c r="M1110" s="78" t="s">
        <v>217</v>
      </c>
      <c r="N1110" s="78" t="s">
        <v>212</v>
      </c>
      <c r="O1110" s="78">
        <v>50</v>
      </c>
    </row>
    <row r="1111" spans="1:15" s="78" customFormat="1" x14ac:dyDescent="0.35">
      <c r="A1111" s="286" t="s">
        <v>260</v>
      </c>
      <c r="B1111" s="287"/>
      <c r="D1111" s="78" t="e">
        <v>#NUM!</v>
      </c>
      <c r="H1111" s="78" t="e">
        <v>#NUM!</v>
      </c>
      <c r="L1111" s="78" t="e">
        <v>#NUM!</v>
      </c>
      <c r="M1111" s="78" t="s">
        <v>217</v>
      </c>
      <c r="N1111" s="78" t="s">
        <v>212</v>
      </c>
      <c r="O1111" s="78">
        <v>50</v>
      </c>
    </row>
  </sheetData>
  <sheetProtection algorithmName="SHA-512" hashValue="uUo3pXEKxoN2GPqVI5POr+yGc4xtSLmTuH5sUtARee+8fAvROrDjUCc4fD/PVIj20uLcm6mZ6DQAo4KQW19Yvw==" saltValue="pP7kr8Wy1fCIIB3LQ00vCA==" spinCount="100000" sheet="1" objects="1" scenarios="1"/>
  <autoFilter ref="A1:S1111" xr:uid="{00000000-0009-0000-0000-00000A000000}"/>
  <conditionalFormatting sqref="O62 O117:O229 A1068:R1073 A118:N229 L1060:R1061 K1062:R1063 A63:R116 P118:R229 A843:O868 Q843:R868 B680:R787 A1060:H1063 A1031:R1059 A2:R61 A1078:R1083 A788:R842 A1088:R10446 A230:R679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9:O895 Q869:R895">
    <cfRule type="expression" dxfId="36" priority="37">
      <formula>$N869="no"</formula>
    </cfRule>
  </conditionalFormatting>
  <conditionalFormatting sqref="A896:O922 Q896:R922">
    <cfRule type="expression" dxfId="35" priority="36">
      <formula>$N896="no"</formula>
    </cfRule>
  </conditionalFormatting>
  <conditionalFormatting sqref="A923:O949 Q923:R949">
    <cfRule type="expression" dxfId="34" priority="35">
      <formula>$N923="no"</formula>
    </cfRule>
  </conditionalFormatting>
  <conditionalFormatting sqref="A950:O976 Q950:R976">
    <cfRule type="expression" dxfId="33" priority="34">
      <formula>$N950="no"</formula>
    </cfRule>
  </conditionalFormatting>
  <conditionalFormatting sqref="A977:O1003 Q977:R1003">
    <cfRule type="expression" dxfId="32" priority="33">
      <formula>$N977="no"</formula>
    </cfRule>
  </conditionalFormatting>
  <conditionalFormatting sqref="A1004:O1030 Q1004:R1030">
    <cfRule type="expression" dxfId="31" priority="32">
      <formula>$N1004="no"</formula>
    </cfRule>
  </conditionalFormatting>
  <conditionalFormatting sqref="M1064:R1067 A1064:K1067">
    <cfRule type="expression" dxfId="30" priority="31">
      <formula>$N1064="no"</formula>
    </cfRule>
  </conditionalFormatting>
  <conditionalFormatting sqref="J1060">
    <cfRule type="expression" dxfId="29" priority="26">
      <formula>$N1060="no"</formula>
    </cfRule>
  </conditionalFormatting>
  <conditionalFormatting sqref="I1062">
    <cfRule type="expression" dxfId="28" priority="24">
      <formula>$N1062="no"</formula>
    </cfRule>
  </conditionalFormatting>
  <conditionalFormatting sqref="I1061">
    <cfRule type="expression" dxfId="27" priority="30">
      <formula>$N1061="no"</formula>
    </cfRule>
  </conditionalFormatting>
  <conditionalFormatting sqref="J1061">
    <cfRule type="expression" dxfId="26" priority="29">
      <formula>$N1061="no"</formula>
    </cfRule>
  </conditionalFormatting>
  <conditionalFormatting sqref="K1061">
    <cfRule type="expression" dxfId="25" priority="28">
      <formula>$N1061="no"</formula>
    </cfRule>
  </conditionalFormatting>
  <conditionalFormatting sqref="I1060">
    <cfRule type="expression" dxfId="24" priority="27">
      <formula>$N1060="no"</formula>
    </cfRule>
  </conditionalFormatting>
  <conditionalFormatting sqref="K1060">
    <cfRule type="expression" dxfId="23" priority="25">
      <formula>$N1060="no"</formula>
    </cfRule>
  </conditionalFormatting>
  <conditionalFormatting sqref="I1063">
    <cfRule type="expression" dxfId="22" priority="23">
      <formula>$N1063="no"</formula>
    </cfRule>
  </conditionalFormatting>
  <conditionalFormatting sqref="J1062">
    <cfRule type="expression" dxfId="21" priority="22">
      <formula>$N1062="no"</formula>
    </cfRule>
  </conditionalFormatting>
  <conditionalFormatting sqref="J1063">
    <cfRule type="expression" dxfId="20" priority="21">
      <formula>$N1063="no"</formula>
    </cfRule>
  </conditionalFormatting>
  <conditionalFormatting sqref="B1074:R1077">
    <cfRule type="expression" dxfId="19" priority="20">
      <formula>$N1074="no"</formula>
    </cfRule>
  </conditionalFormatting>
  <conditionalFormatting sqref="A1074:A1077">
    <cfRule type="expression" dxfId="18" priority="19">
      <formula>$N1074="no"</formula>
    </cfRule>
  </conditionalFormatting>
  <conditionalFormatting sqref="B1084:K1087 M1084:R1087">
    <cfRule type="expression" dxfId="17" priority="18">
      <formula>$N1084="no"</formula>
    </cfRule>
  </conditionalFormatting>
  <conditionalFormatting sqref="A1084:A1087">
    <cfRule type="expression" dxfId="16" priority="17">
      <formula>$N1084="no"</formula>
    </cfRule>
  </conditionalFormatting>
  <conditionalFormatting sqref="L117">
    <cfRule type="expression" dxfId="15" priority="16">
      <formula>$N117="no"</formula>
    </cfRule>
  </conditionalFormatting>
  <conditionalFormatting sqref="L1064">
    <cfRule type="expression" dxfId="14" priority="15">
      <formula>$N1064="no"</formula>
    </cfRule>
  </conditionalFormatting>
  <conditionalFormatting sqref="L1066">
    <cfRule type="expression" dxfId="13" priority="14">
      <formula>$N1066="no"</formula>
    </cfRule>
  </conditionalFormatting>
  <conditionalFormatting sqref="L1065">
    <cfRule type="expression" dxfId="12" priority="13">
      <formula>$N1065="no"</formula>
    </cfRule>
  </conditionalFormatting>
  <conditionalFormatting sqref="L1067">
    <cfRule type="expression" dxfId="11" priority="12">
      <formula>$N1067="no"</formula>
    </cfRule>
  </conditionalFormatting>
  <conditionalFormatting sqref="P843:P1030">
    <cfRule type="expression" dxfId="10" priority="11">
      <formula>$N843="no"</formula>
    </cfRule>
  </conditionalFormatting>
  <conditionalFormatting sqref="A680">
    <cfRule type="expression" dxfId="9" priority="10">
      <formula>$N680="no"</formula>
    </cfRule>
  </conditionalFormatting>
  <conditionalFormatting sqref="A681:A787">
    <cfRule type="expression" dxfId="8" priority="9">
      <formula>$N681="no"</formula>
    </cfRule>
  </conditionalFormatting>
  <conditionalFormatting sqref="L1072">
    <cfRule type="expression" dxfId="7" priority="8">
      <formula>$N1072="no"</formula>
    </cfRule>
  </conditionalFormatting>
  <conditionalFormatting sqref="L1070">
    <cfRule type="expression" dxfId="6" priority="7">
      <formula>$N1070="no"</formula>
    </cfRule>
  </conditionalFormatting>
  <conditionalFormatting sqref="L1068">
    <cfRule type="expression" dxfId="5" priority="6">
      <formula>$N1068="no"</formula>
    </cfRule>
  </conditionalFormatting>
  <conditionalFormatting sqref="L1073">
    <cfRule type="expression" dxfId="4" priority="5">
      <formula>$N1073="no"</formula>
    </cfRule>
  </conditionalFormatting>
  <conditionalFormatting sqref="L1071">
    <cfRule type="expression" dxfId="3" priority="4">
      <formula>$N1071="no"</formula>
    </cfRule>
  </conditionalFormatting>
  <conditionalFormatting sqref="L1069">
    <cfRule type="expression" dxfId="2" priority="3">
      <formula>$N1069="no"</formula>
    </cfRule>
  </conditionalFormatting>
  <conditionalFormatting sqref="L1084:L1085">
    <cfRule type="expression" dxfId="1" priority="2">
      <formula>$N1084="no"</formula>
    </cfRule>
  </conditionalFormatting>
  <conditionalFormatting sqref="L1086:L1087">
    <cfRule type="expression" dxfId="0" priority="1">
      <formula>$N1086="no"</formula>
    </cfRule>
  </conditionalFormatting>
  <dataValidations count="1">
    <dataValidation type="list" allowBlank="1" showInputMessage="1" showErrorMessage="1" sqref="N2:N1111" xr:uid="{00000000-0002-0000-0A00-000000000000}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AB40"/>
  <sheetViews>
    <sheetView topLeftCell="A20" workbookViewId="0">
      <selection activeCell="B33" sqref="B33"/>
    </sheetView>
  </sheetViews>
  <sheetFormatPr baseColWidth="10" defaultColWidth="11.453125" defaultRowHeight="14.5" x14ac:dyDescent="0.35"/>
  <cols>
    <col min="1" max="1" width="14.26953125" customWidth="1"/>
    <col min="2" max="13" width="5.7265625" customWidth="1"/>
    <col min="14" max="28" width="5.7265625" style="2" customWidth="1"/>
  </cols>
  <sheetData>
    <row r="1" spans="1:28" s="65" customFormat="1" x14ac:dyDescent="0.35">
      <c r="A1" s="65" t="s">
        <v>14</v>
      </c>
      <c r="B1" s="65">
        <v>18</v>
      </c>
    </row>
    <row r="2" spans="1:28" s="65" customFormat="1" x14ac:dyDescent="0.35">
      <c r="A2" s="65" t="s">
        <v>15</v>
      </c>
      <c r="B2" s="65">
        <v>18</v>
      </c>
    </row>
    <row r="3" spans="1:28" s="65" customFormat="1" x14ac:dyDescent="0.35">
      <c r="A3" s="65" t="s">
        <v>16</v>
      </c>
      <c r="B3" s="65">
        <v>18</v>
      </c>
    </row>
    <row r="4" spans="1:28" s="65" customFormat="1" x14ac:dyDescent="0.35">
      <c r="A4" s="65" t="s">
        <v>17</v>
      </c>
      <c r="B4" s="65">
        <v>0</v>
      </c>
    </row>
    <row r="5" spans="1:28" s="65" customFormat="1" x14ac:dyDescent="0.35">
      <c r="A5" s="65" t="s">
        <v>37</v>
      </c>
      <c r="B5" s="65">
        <v>0</v>
      </c>
      <c r="C5" s="65" t="s">
        <v>149</v>
      </c>
      <c r="D5" s="65" t="s">
        <v>149</v>
      </c>
    </row>
    <row r="6" spans="1:28" s="65" customFormat="1" x14ac:dyDescent="0.35">
      <c r="A6" s="65" t="s">
        <v>39</v>
      </c>
      <c r="B6" s="65">
        <v>18</v>
      </c>
    </row>
    <row r="7" spans="1:28" s="65" customFormat="1" x14ac:dyDescent="0.35">
      <c r="A7" s="65" t="s">
        <v>61</v>
      </c>
      <c r="B7" s="65">
        <v>70</v>
      </c>
      <c r="C7" s="65">
        <v>63</v>
      </c>
      <c r="D7" s="65">
        <v>7</v>
      </c>
      <c r="E7" s="65">
        <v>61</v>
      </c>
      <c r="F7" s="65">
        <v>7</v>
      </c>
    </row>
    <row r="8" spans="1:28" s="65" customFormat="1" x14ac:dyDescent="0.35">
      <c r="A8" s="65" t="s">
        <v>21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35">
      <c r="A9" t="s">
        <v>316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35">
      <c r="A10" t="s">
        <v>8</v>
      </c>
      <c r="B10" s="2">
        <v>3</v>
      </c>
      <c r="C10" s="2">
        <v>4</v>
      </c>
      <c r="D10" s="2">
        <v>4</v>
      </c>
      <c r="E10" s="2">
        <v>3</v>
      </c>
      <c r="F10" s="2">
        <v>3</v>
      </c>
      <c r="G10" s="2">
        <v>4</v>
      </c>
      <c r="H10" s="2">
        <v>3</v>
      </c>
      <c r="I10" s="2">
        <v>3</v>
      </c>
      <c r="J10" s="2">
        <v>4</v>
      </c>
      <c r="K10" s="2">
        <v>4</v>
      </c>
      <c r="L10" s="2">
        <v>3</v>
      </c>
      <c r="M10" s="2">
        <v>3</v>
      </c>
      <c r="N10" s="2">
        <v>4</v>
      </c>
      <c r="O10" s="2">
        <v>4</v>
      </c>
      <c r="P10" s="2">
        <v>3</v>
      </c>
      <c r="Q10" s="2">
        <v>3</v>
      </c>
      <c r="R10" s="2">
        <v>3</v>
      </c>
      <c r="S10" s="2">
        <v>3</v>
      </c>
      <c r="T10" s="2" t="s">
        <v>38</v>
      </c>
      <c r="U10" s="382" t="s">
        <v>38</v>
      </c>
      <c r="V10" s="382" t="s">
        <v>38</v>
      </c>
      <c r="W10" s="382" t="s">
        <v>38</v>
      </c>
      <c r="X10" s="382" t="s">
        <v>38</v>
      </c>
      <c r="Y10" s="382" t="s">
        <v>38</v>
      </c>
      <c r="Z10" s="382" t="s">
        <v>38</v>
      </c>
      <c r="AA10" s="2" t="s">
        <v>38</v>
      </c>
      <c r="AB10" s="2" t="s">
        <v>38</v>
      </c>
    </row>
    <row r="11" spans="1:28" s="65" customFormat="1" x14ac:dyDescent="0.35">
      <c r="A11" s="65" t="s">
        <v>14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35">
      <c r="A12" s="65" t="s">
        <v>15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35">
      <c r="A13" s="65" t="s">
        <v>16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35">
      <c r="A14" s="65" t="s">
        <v>17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35">
      <c r="A15" s="65" t="s">
        <v>37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35">
      <c r="A16" s="2" t="s">
        <v>299</v>
      </c>
      <c r="B16" s="373"/>
      <c r="C16" s="376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/>
      <c r="P16" s="379"/>
      <c r="Q16" s="379"/>
      <c r="W16" s="382"/>
      <c r="X16" s="382"/>
      <c r="Y16" s="382"/>
      <c r="Z16" s="382"/>
    </row>
    <row r="17" spans="1:28" s="374" customFormat="1" x14ac:dyDescent="0.35">
      <c r="A17" s="374" t="s">
        <v>307</v>
      </c>
      <c r="C17" s="377"/>
      <c r="D17" s="380"/>
      <c r="E17" s="380"/>
      <c r="F17" s="380"/>
      <c r="G17" s="380"/>
      <c r="H17" s="380"/>
      <c r="I17" s="380"/>
      <c r="J17" s="380"/>
      <c r="K17" s="380"/>
      <c r="L17" s="380"/>
      <c r="M17" s="380"/>
      <c r="N17" s="380"/>
      <c r="O17" s="380"/>
      <c r="P17" s="380"/>
      <c r="Q17" s="380"/>
      <c r="W17" s="383"/>
      <c r="X17" s="383"/>
      <c r="Y17" s="383"/>
      <c r="Z17" s="383"/>
    </row>
    <row r="18" spans="1:28" s="2" customFormat="1" x14ac:dyDescent="0.35">
      <c r="A18" s="2" t="s">
        <v>310</v>
      </c>
      <c r="B18" s="373"/>
      <c r="C18" s="376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W18" s="382"/>
      <c r="X18" s="382"/>
      <c r="Y18" s="382"/>
      <c r="Z18" s="382"/>
    </row>
    <row r="19" spans="1:28" s="2" customFormat="1" x14ac:dyDescent="0.35">
      <c r="A19" s="2" t="s">
        <v>300</v>
      </c>
      <c r="B19" s="373"/>
      <c r="C19" s="376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W19" s="382"/>
      <c r="X19" s="382"/>
      <c r="Y19" s="382"/>
      <c r="Z19" s="382"/>
    </row>
    <row r="20" spans="1:28" s="2" customFormat="1" x14ac:dyDescent="0.35">
      <c r="A20" s="2" t="s">
        <v>301</v>
      </c>
      <c r="B20" s="373"/>
      <c r="C20" s="376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W20" s="382"/>
      <c r="X20" s="382"/>
      <c r="Y20" s="382"/>
      <c r="Z20" s="382"/>
    </row>
    <row r="21" spans="1:28" s="2" customFormat="1" x14ac:dyDescent="0.35">
      <c r="A21" s="2" t="s">
        <v>302</v>
      </c>
      <c r="B21" s="373"/>
      <c r="C21" s="376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379"/>
      <c r="Q21" s="379"/>
      <c r="W21" s="382"/>
      <c r="X21" s="382"/>
      <c r="Y21" s="382"/>
      <c r="Z21" s="382"/>
    </row>
    <row r="22" spans="1:28" s="2" customFormat="1" x14ac:dyDescent="0.35">
      <c r="A22" s="2" t="s">
        <v>303</v>
      </c>
      <c r="B22" s="373"/>
      <c r="C22" s="376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379"/>
      <c r="Q22" s="379"/>
      <c r="W22" s="382"/>
      <c r="X22" s="382"/>
      <c r="Y22" s="382"/>
      <c r="Z22" s="382"/>
    </row>
    <row r="23" spans="1:28" s="2" customFormat="1" x14ac:dyDescent="0.35">
      <c r="A23" s="2" t="s">
        <v>309</v>
      </c>
      <c r="B23" s="373"/>
      <c r="C23" s="376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/>
      <c r="O23" s="379"/>
      <c r="P23" s="379"/>
      <c r="Q23" s="379"/>
      <c r="W23" s="382"/>
      <c r="X23" s="382"/>
      <c r="Y23" s="382"/>
      <c r="Z23" s="382"/>
    </row>
    <row r="24" spans="1:28" s="2" customFormat="1" x14ac:dyDescent="0.35">
      <c r="A24" s="2" t="s">
        <v>304</v>
      </c>
      <c r="B24" s="373"/>
      <c r="C24" s="376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79"/>
      <c r="Q24" s="379"/>
      <c r="W24" s="382"/>
      <c r="X24" s="382"/>
      <c r="Y24" s="382"/>
      <c r="Z24" s="382"/>
    </row>
    <row r="25" spans="1:28" s="374" customFormat="1" x14ac:dyDescent="0.35">
      <c r="A25" s="374" t="s">
        <v>305</v>
      </c>
      <c r="C25" s="377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W25" s="383"/>
      <c r="X25" s="383"/>
      <c r="Y25" s="383"/>
      <c r="Z25" s="383"/>
    </row>
    <row r="26" spans="1:28" s="334" customFormat="1" x14ac:dyDescent="0.35">
      <c r="A26" s="334" t="s">
        <v>306</v>
      </c>
      <c r="B26" s="375"/>
      <c r="C26" s="378"/>
      <c r="D26" s="381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W26" s="384"/>
      <c r="X26" s="384"/>
      <c r="Y26" s="384"/>
      <c r="Z26" s="384"/>
    </row>
    <row r="27" spans="1:28" s="2" customFormat="1" x14ac:dyDescent="0.35">
      <c r="A27" s="2" t="s">
        <v>308</v>
      </c>
      <c r="B27" s="373"/>
      <c r="C27" s="376"/>
      <c r="D27" s="379"/>
      <c r="E27" s="379"/>
      <c r="F27" s="379"/>
      <c r="G27" s="379"/>
      <c r="H27" s="379"/>
      <c r="I27" s="379"/>
      <c r="J27" s="379"/>
      <c r="K27" s="379"/>
      <c r="L27" s="379"/>
      <c r="M27" s="384"/>
      <c r="N27" s="379"/>
      <c r="O27" s="379"/>
      <c r="P27" s="379"/>
      <c r="Q27" s="379"/>
      <c r="W27" s="382"/>
      <c r="X27" s="382"/>
      <c r="Y27" s="384"/>
      <c r="Z27" s="382"/>
    </row>
    <row r="28" spans="1:28" ht="15" customHeight="1" x14ac:dyDescent="0.35">
      <c r="A28" s="247" t="s">
        <v>111</v>
      </c>
      <c r="B28" s="526" t="s">
        <v>347</v>
      </c>
      <c r="C28" s="526"/>
      <c r="D28" s="526"/>
      <c r="E28" s="526"/>
      <c r="F28" s="526"/>
      <c r="G28" s="526"/>
      <c r="H28" s="526"/>
      <c r="I28" s="526"/>
      <c r="J28" s="526"/>
      <c r="K28" s="526"/>
      <c r="L28" s="526"/>
      <c r="M28" s="526"/>
      <c r="N28" s="526"/>
      <c r="O28" s="526"/>
      <c r="P28" s="526"/>
      <c r="Q28" s="526"/>
      <c r="R28" s="526"/>
      <c r="S28" s="526"/>
      <c r="T28" s="526"/>
      <c r="U28" s="526"/>
      <c r="V28" s="526"/>
      <c r="W28" s="526"/>
      <c r="X28" s="526"/>
      <c r="Y28" s="526"/>
      <c r="Z28" s="526"/>
      <c r="AA28" s="526"/>
      <c r="AB28" s="526"/>
    </row>
    <row r="29" spans="1:28" x14ac:dyDescent="0.35">
      <c r="B29" s="527" t="s">
        <v>348</v>
      </c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</row>
    <row r="30" spans="1:28" x14ac:dyDescent="0.35">
      <c r="A30" s="2" t="s">
        <v>184</v>
      </c>
      <c r="B30" s="2">
        <v>174</v>
      </c>
      <c r="C30" s="2"/>
      <c r="D30" s="2"/>
      <c r="E30" s="2"/>
      <c r="F30" s="2"/>
      <c r="G30" s="2"/>
      <c r="H30" s="2"/>
    </row>
    <row r="31" spans="1:28" x14ac:dyDescent="0.35">
      <c r="A31" s="2" t="s">
        <v>185</v>
      </c>
      <c r="B31" s="2">
        <v>987</v>
      </c>
    </row>
    <row r="32" spans="1:28" x14ac:dyDescent="0.35">
      <c r="A32" s="2" t="s">
        <v>272</v>
      </c>
      <c r="B32">
        <v>800</v>
      </c>
    </row>
    <row r="33" spans="1:3" x14ac:dyDescent="0.35">
      <c r="A33" s="2" t="s">
        <v>273</v>
      </c>
      <c r="B33">
        <v>700</v>
      </c>
    </row>
    <row r="34" spans="1:3" x14ac:dyDescent="0.35">
      <c r="A34" s="2"/>
      <c r="B34" s="2"/>
    </row>
    <row r="36" spans="1:3" x14ac:dyDescent="0.35">
      <c r="C36" s="382"/>
    </row>
    <row r="37" spans="1:3" x14ac:dyDescent="0.35">
      <c r="C37" s="382"/>
    </row>
    <row r="38" spans="1:3" x14ac:dyDescent="0.35">
      <c r="C38" s="382"/>
    </row>
    <row r="39" spans="1:3" x14ac:dyDescent="0.35">
      <c r="C39" s="382"/>
    </row>
    <row r="40" spans="1:3" x14ac:dyDescent="0.35">
      <c r="C40" s="382"/>
    </row>
  </sheetData>
  <sheetProtection algorithmName="SHA-512" hashValue="BYMtS/uYfa7tChjde95NXSy+dwLx0Fvr3et1RT8X5FJqxXYMbeylTu6Q/JcBcJkgZXkEMUKjXdwXo0945D1bOw==" saltValue="wqFQG3I0rv+Vb7MgwGjxjg==" spinCount="100000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 xr:uid="{00000000-0002-0000-0B00-000000000000}">
      <formula1>"L,R,H,X,T,D"</formula1>
    </dataValidation>
  </dataValidations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53125" defaultRowHeight="14.5" x14ac:dyDescent="0.35"/>
  <cols>
    <col min="1" max="1" width="23.54296875" customWidth="1"/>
    <col min="2" max="2" width="23.54296875" style="2" customWidth="1"/>
    <col min="4" max="4" width="4.26953125" style="2" customWidth="1"/>
    <col min="5" max="49" width="4.26953125" customWidth="1"/>
    <col min="50" max="151" width="4.26953125" style="2" customWidth="1"/>
  </cols>
  <sheetData>
    <row r="1" spans="1:139" s="2" customFormat="1" x14ac:dyDescent="0.35">
      <c r="B1" s="2" t="s">
        <v>72</v>
      </c>
      <c r="C1" s="2" t="s">
        <v>71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35">
      <c r="A2" s="2" t="s">
        <v>9</v>
      </c>
      <c r="B2" s="2">
        <v>37</v>
      </c>
      <c r="C2" s="2">
        <v>54</v>
      </c>
      <c r="D2" s="2">
        <v>0</v>
      </c>
      <c r="E2" s="2">
        <v>0.94285714285714306</v>
      </c>
      <c r="F2" s="2">
        <v>1.7000000000000002</v>
      </c>
      <c r="G2" s="2">
        <v>2.6714285714285717</v>
      </c>
      <c r="H2" s="2">
        <v>3.1428571428571432</v>
      </c>
      <c r="I2" s="2">
        <v>3.1857142857142859</v>
      </c>
      <c r="J2" s="2">
        <v>3.8285714285714292</v>
      </c>
      <c r="K2" s="2">
        <v>3.8285714285714292</v>
      </c>
      <c r="L2" s="2">
        <v>3.7571428571428576</v>
      </c>
      <c r="M2" s="2">
        <v>4.8142857142857149</v>
      </c>
      <c r="N2" s="2">
        <v>5.6571428571428575</v>
      </c>
      <c r="O2" s="2">
        <v>5.9714285714285715</v>
      </c>
      <c r="P2" s="2">
        <v>6.3857142857142861</v>
      </c>
      <c r="Q2" s="2">
        <v>6.8857142857142861</v>
      </c>
      <c r="R2" s="2">
        <v>7.5571428571428578</v>
      </c>
      <c r="S2" s="2">
        <v>7.9857142857142858</v>
      </c>
      <c r="T2" s="2">
        <v>7.9714285714285715</v>
      </c>
      <c r="U2" s="2">
        <v>7.8000000000000007</v>
      </c>
      <c r="V2" s="2">
        <v>8.1000000000000014</v>
      </c>
      <c r="W2" s="2">
        <v>9.0428571428571445</v>
      </c>
      <c r="X2" s="2">
        <v>9.6571428571428584</v>
      </c>
      <c r="Y2" s="2">
        <v>10.571428571428573</v>
      </c>
      <c r="Z2" s="2">
        <v>10.928571428571431</v>
      </c>
      <c r="AA2" s="2">
        <v>10.985714285714288</v>
      </c>
      <c r="AB2" s="2">
        <v>11.585714285714287</v>
      </c>
      <c r="AC2" s="2">
        <v>11.52857142857143</v>
      </c>
      <c r="AD2" s="2">
        <v>11.285714285714288</v>
      </c>
      <c r="AE2" s="2">
        <v>12.271428571428574</v>
      </c>
      <c r="AF2" s="2">
        <v>12.914285714285718</v>
      </c>
      <c r="AG2" s="2">
        <v>13.314285714285718</v>
      </c>
      <c r="AH2" s="2">
        <v>13.928571428571432</v>
      </c>
      <c r="AI2" s="2">
        <v>14.500000000000004</v>
      </c>
      <c r="AJ2" s="2">
        <v>15.042857142857146</v>
      </c>
      <c r="AK2" s="2">
        <v>15.471428571428575</v>
      </c>
      <c r="AL2" s="2">
        <v>15.600000000000003</v>
      </c>
      <c r="AM2" s="2">
        <v>15.357142857142861</v>
      </c>
      <c r="AN2" s="2">
        <v>15.714285714285719</v>
      </c>
      <c r="AO2" s="2">
        <v>16.758403361344541</v>
      </c>
      <c r="AP2" s="2">
        <v>17.346638655462186</v>
      </c>
      <c r="AQ2" s="2">
        <v>18.331932773109244</v>
      </c>
      <c r="AR2" s="2">
        <v>18.714285714285715</v>
      </c>
      <c r="AS2" s="2">
        <v>18.802521008403364</v>
      </c>
      <c r="AT2" s="2">
        <v>19.390756302521012</v>
      </c>
      <c r="AU2" s="2">
        <v>19.523109243697483</v>
      </c>
      <c r="AV2" s="2">
        <v>19.464285714285719</v>
      </c>
      <c r="AW2" s="2">
        <v>20.84663865546219</v>
      </c>
      <c r="AX2" s="2">
        <v>21.684873949579838</v>
      </c>
      <c r="AY2" s="2">
        <v>22.140756302521016</v>
      </c>
      <c r="AZ2" s="2">
        <v>22.670168067226896</v>
      </c>
      <c r="BA2" s="2">
        <v>23.434873949579838</v>
      </c>
      <c r="BB2" s="2">
        <v>24.331932773109251</v>
      </c>
      <c r="BC2" s="2">
        <v>24.611344537815135</v>
      </c>
      <c r="BD2" s="2">
        <v>24.964285714285722</v>
      </c>
      <c r="BE2" s="2">
        <v>24.773109243697487</v>
      </c>
      <c r="BF2" s="2">
        <v>25.1701680672269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35">
      <c r="A3" s="2" t="s">
        <v>70</v>
      </c>
      <c r="B3" s="2">
        <v>58</v>
      </c>
      <c r="C3" s="2">
        <v>54</v>
      </c>
      <c r="D3" s="2">
        <v>0</v>
      </c>
      <c r="E3" s="2">
        <v>2</v>
      </c>
      <c r="F3" s="2">
        <v>3.2857142857142856</v>
      </c>
      <c r="G3" s="2">
        <v>5.2857142857142856</v>
      </c>
      <c r="H3" s="2">
        <v>6.2857142857142856</v>
      </c>
      <c r="I3" s="2">
        <v>6.8571428571428577</v>
      </c>
      <c r="J3" s="2">
        <v>9</v>
      </c>
      <c r="K3" s="2">
        <v>10.285714285714285</v>
      </c>
      <c r="L3" s="2">
        <v>10.714285714285714</v>
      </c>
      <c r="M3" s="2">
        <v>12.857142857142858</v>
      </c>
      <c r="N3" s="2">
        <v>15.285714285714286</v>
      </c>
      <c r="O3" s="2">
        <v>16.428571428571431</v>
      </c>
      <c r="P3" s="2">
        <v>17.428571428571431</v>
      </c>
      <c r="Q3" s="2">
        <v>19</v>
      </c>
      <c r="R3" s="2">
        <v>20.714285714285715</v>
      </c>
      <c r="S3" s="2">
        <v>21.571428571428573</v>
      </c>
      <c r="T3" s="2">
        <v>22.285714285714288</v>
      </c>
      <c r="U3" s="2">
        <v>22.285714285714288</v>
      </c>
      <c r="V3" s="2">
        <v>23.285714285714288</v>
      </c>
      <c r="W3" s="2">
        <v>25.285714285714288</v>
      </c>
      <c r="X3" s="2">
        <v>26.285714285714288</v>
      </c>
      <c r="Y3" s="2">
        <v>28.142857142857146</v>
      </c>
      <c r="Z3" s="2">
        <v>29.285714285714288</v>
      </c>
      <c r="AA3" s="2">
        <v>30.000000000000004</v>
      </c>
      <c r="AB3" s="2">
        <v>32.285714285714292</v>
      </c>
      <c r="AC3" s="2">
        <v>32.857142857142861</v>
      </c>
      <c r="AD3" s="2">
        <v>33.000000000000007</v>
      </c>
      <c r="AE3" s="2">
        <v>35.285714285714292</v>
      </c>
      <c r="AF3" s="2">
        <v>36.714285714285722</v>
      </c>
      <c r="AG3" s="2">
        <v>38.714285714285722</v>
      </c>
      <c r="AH3" s="2">
        <v>40.714285714285722</v>
      </c>
      <c r="AI3" s="2">
        <v>42.857142857142868</v>
      </c>
      <c r="AJ3" s="2">
        <v>43.857142857142868</v>
      </c>
      <c r="AK3" s="2">
        <v>45.428571428571438</v>
      </c>
      <c r="AL3" s="2">
        <v>45.428571428571438</v>
      </c>
      <c r="AM3" s="2">
        <v>45.857142857142868</v>
      </c>
      <c r="AN3" s="2">
        <v>46.571428571428584</v>
      </c>
      <c r="AO3" s="2">
        <v>48.857142857142868</v>
      </c>
      <c r="AP3" s="2">
        <v>50.285714285714299</v>
      </c>
      <c r="AQ3" s="2">
        <v>51.857142857142868</v>
      </c>
      <c r="AR3" s="2">
        <v>53.285714285714299</v>
      </c>
      <c r="AS3" s="2">
        <v>54.285714285714299</v>
      </c>
      <c r="AT3" s="2">
        <v>56.285714285714299</v>
      </c>
      <c r="AU3" s="2">
        <v>56.571428571428584</v>
      </c>
      <c r="AV3" s="2">
        <v>56.71428571428573</v>
      </c>
      <c r="AW3" s="2">
        <v>58.857142857142875</v>
      </c>
      <c r="AX3" s="2">
        <v>61.000000000000021</v>
      </c>
      <c r="AY3" s="2">
        <v>62.142857142857167</v>
      </c>
      <c r="AZ3" s="2">
        <v>63.571428571428598</v>
      </c>
      <c r="BA3" s="2">
        <v>65.85714285714289</v>
      </c>
      <c r="BB3" s="2">
        <v>68.142857142857181</v>
      </c>
      <c r="BC3" s="2">
        <v>69.714285714285751</v>
      </c>
      <c r="BD3" s="2">
        <v>69.714285714285751</v>
      </c>
      <c r="BE3" s="2">
        <v>70.142857142857181</v>
      </c>
      <c r="BF3" s="2">
        <v>71.571428571428612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35">
      <c r="A4" s="2" t="s">
        <v>67</v>
      </c>
      <c r="B4" s="2">
        <v>55</v>
      </c>
      <c r="C4" s="2">
        <v>54</v>
      </c>
      <c r="D4" s="2">
        <v>0</v>
      </c>
      <c r="E4" s="2">
        <v>0.82539682539682557</v>
      </c>
      <c r="F4" s="2">
        <v>1.5238095238095242</v>
      </c>
      <c r="G4" s="2">
        <v>2.3809523809523809</v>
      </c>
      <c r="H4" s="2">
        <v>2.7936507936507935</v>
      </c>
      <c r="I4" s="2">
        <v>2.7777777777777777</v>
      </c>
      <c r="J4" s="2">
        <v>3.253968253968254</v>
      </c>
      <c r="K4" s="2">
        <v>3.1111111111111112</v>
      </c>
      <c r="L4" s="2">
        <v>2.9841269841269842</v>
      </c>
      <c r="M4" s="2">
        <v>3.9206349206349209</v>
      </c>
      <c r="N4" s="2">
        <v>4.5873015873015879</v>
      </c>
      <c r="O4" s="2">
        <v>4.8095238095238102</v>
      </c>
      <c r="P4" s="2">
        <v>5.1587301587301599</v>
      </c>
      <c r="Q4" s="2">
        <v>5.5396825396825413</v>
      </c>
      <c r="R4" s="2">
        <v>6.0952380952380967</v>
      </c>
      <c r="S4" s="2">
        <v>6.4761904761904781</v>
      </c>
      <c r="T4" s="2">
        <v>6.3809523809523832</v>
      </c>
      <c r="U4" s="2">
        <v>6.1904761904761925</v>
      </c>
      <c r="V4" s="2">
        <v>6.4126984126984148</v>
      </c>
      <c r="W4" s="2">
        <v>7.2380952380952408</v>
      </c>
      <c r="X4" s="2">
        <v>7.809523809523812</v>
      </c>
      <c r="Y4" s="2">
        <v>8.6190476190476204</v>
      </c>
      <c r="Z4" s="2">
        <v>8.8888888888888893</v>
      </c>
      <c r="AA4" s="2">
        <v>8.8730158730158735</v>
      </c>
      <c r="AB4" s="2">
        <v>9.2857142857142865</v>
      </c>
      <c r="AC4" s="2">
        <v>9.1587301587301599</v>
      </c>
      <c r="AD4" s="2">
        <v>8.8730158730158735</v>
      </c>
      <c r="AE4" s="2">
        <v>9.7142857142857153</v>
      </c>
      <c r="AF4" s="2">
        <v>10.269841269841271</v>
      </c>
      <c r="AG4" s="2">
        <v>10.492063492063494</v>
      </c>
      <c r="AH4" s="2">
        <v>10.952380952380954</v>
      </c>
      <c r="AI4" s="2">
        <v>11.349206349206352</v>
      </c>
      <c r="AJ4" s="2">
        <v>11.841269841269844</v>
      </c>
      <c r="AK4" s="2">
        <v>12.142857142857146</v>
      </c>
      <c r="AL4" s="2">
        <v>12.285714285714288</v>
      </c>
      <c r="AM4" s="2">
        <v>11.96825396825397</v>
      </c>
      <c r="AN4" s="2">
        <v>12.285714285714288</v>
      </c>
      <c r="AO4" s="2">
        <v>13.187353629976583</v>
      </c>
      <c r="AP4" s="2">
        <v>13.679156908665107</v>
      </c>
      <c r="AQ4" s="2">
        <v>14.597189695550352</v>
      </c>
      <c r="AR4" s="2">
        <v>14.859484777517565</v>
      </c>
      <c r="AS4" s="2">
        <v>14.843091334894615</v>
      </c>
      <c r="AT4" s="2">
        <v>15.269320843091336</v>
      </c>
      <c r="AU4" s="2">
        <v>15.384074941451992</v>
      </c>
      <c r="AV4" s="2">
        <v>15.302107728337237</v>
      </c>
      <c r="AW4" s="2">
        <v>16.597189695550352</v>
      </c>
      <c r="AX4" s="2">
        <v>17.285714285714285</v>
      </c>
      <c r="AY4" s="2">
        <v>17.662763466042154</v>
      </c>
      <c r="AZ4" s="2">
        <v>18.088992974238877</v>
      </c>
      <c r="BA4" s="2">
        <v>18.679156908665107</v>
      </c>
      <c r="BB4" s="2">
        <v>19.416861826697893</v>
      </c>
      <c r="BC4" s="2">
        <v>19.548009367681502</v>
      </c>
      <c r="BD4" s="2">
        <v>19.94145199063232</v>
      </c>
      <c r="BE4" s="2">
        <v>19.679156908665107</v>
      </c>
      <c r="BF4" s="2">
        <v>19.957845433255272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35">
      <c r="A5" s="2" t="s">
        <v>132</v>
      </c>
      <c r="B5" s="2">
        <v>82</v>
      </c>
      <c r="C5" s="2">
        <v>54</v>
      </c>
      <c r="D5" s="2">
        <v>0</v>
      </c>
      <c r="E5" s="2">
        <v>2</v>
      </c>
      <c r="F5" s="2">
        <v>3.2857142857142856</v>
      </c>
      <c r="G5" s="2">
        <v>5.2857142857142856</v>
      </c>
      <c r="H5" s="2">
        <v>6.2857142857142856</v>
      </c>
      <c r="I5" s="2">
        <v>6.8571428571428577</v>
      </c>
      <c r="J5" s="2">
        <v>9</v>
      </c>
      <c r="K5" s="2">
        <v>10.285714285714285</v>
      </c>
      <c r="L5" s="2">
        <v>10.714285714285714</v>
      </c>
      <c r="M5" s="2">
        <v>12.857142857142858</v>
      </c>
      <c r="N5" s="2">
        <v>15.285714285714286</v>
      </c>
      <c r="O5" s="2">
        <v>16.428571428571431</v>
      </c>
      <c r="P5" s="2">
        <v>17.428571428571431</v>
      </c>
      <c r="Q5" s="2">
        <v>19</v>
      </c>
      <c r="R5" s="2">
        <v>20.714285714285715</v>
      </c>
      <c r="S5" s="2">
        <v>21.571428571428573</v>
      </c>
      <c r="T5" s="2">
        <v>22.285714285714288</v>
      </c>
      <c r="U5" s="2">
        <v>22.285714285714288</v>
      </c>
      <c r="V5" s="2">
        <v>23.285714285714288</v>
      </c>
      <c r="W5" s="2">
        <v>25.285714285714288</v>
      </c>
      <c r="X5" s="2">
        <v>26.285714285714288</v>
      </c>
      <c r="Y5" s="2">
        <v>28.142857142857146</v>
      </c>
      <c r="Z5" s="2">
        <v>29.285714285714288</v>
      </c>
      <c r="AA5" s="2">
        <v>30.000000000000004</v>
      </c>
      <c r="AB5" s="2">
        <v>32.285714285714292</v>
      </c>
      <c r="AC5" s="2">
        <v>32.857142857142861</v>
      </c>
      <c r="AD5" s="2">
        <v>33.000000000000007</v>
      </c>
      <c r="AE5" s="2">
        <v>35.285714285714292</v>
      </c>
      <c r="AF5" s="2">
        <v>36.714285714285722</v>
      </c>
      <c r="AG5" s="2">
        <v>38.714285714285722</v>
      </c>
      <c r="AH5" s="2">
        <v>40.714285714285722</v>
      </c>
      <c r="AI5" s="2">
        <v>42.857142857142868</v>
      </c>
      <c r="AJ5" s="2">
        <v>43.857142857142868</v>
      </c>
      <c r="AK5" s="2">
        <v>45.428571428571438</v>
      </c>
      <c r="AL5" s="2">
        <v>45.428571428571438</v>
      </c>
      <c r="AM5" s="2">
        <v>45.857142857142868</v>
      </c>
      <c r="AN5" s="2">
        <v>46.571428571428584</v>
      </c>
      <c r="AO5" s="2">
        <v>48.857142857142868</v>
      </c>
      <c r="AP5" s="2">
        <v>50.285714285714299</v>
      </c>
      <c r="AQ5" s="2">
        <v>51.857142857142868</v>
      </c>
      <c r="AR5" s="2">
        <v>53.285714285714299</v>
      </c>
      <c r="AS5" s="2">
        <v>54.285714285714299</v>
      </c>
      <c r="AT5" s="2">
        <v>56.285714285714299</v>
      </c>
      <c r="AU5" s="2">
        <v>56.571428571428584</v>
      </c>
      <c r="AV5" s="2">
        <v>56.71428571428573</v>
      </c>
      <c r="AW5" s="2">
        <v>58.857142857142875</v>
      </c>
      <c r="AX5" s="2">
        <v>61.000000000000021</v>
      </c>
      <c r="AY5" s="2">
        <v>62.142857142857167</v>
      </c>
      <c r="AZ5" s="2">
        <v>63.571428571428598</v>
      </c>
      <c r="BA5" s="2">
        <v>65.85714285714289</v>
      </c>
      <c r="BB5" s="2">
        <v>68.142857142857181</v>
      </c>
      <c r="BC5" s="2">
        <v>69.714285714285751</v>
      </c>
      <c r="BD5" s="2">
        <v>69.714285714285751</v>
      </c>
      <c r="BE5" s="2">
        <v>70.142857142857181</v>
      </c>
      <c r="BF5" s="2">
        <v>71.571428571428612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35">
      <c r="A6" s="2" t="s">
        <v>123</v>
      </c>
      <c r="B6" s="2">
        <v>67</v>
      </c>
      <c r="C6" s="2">
        <v>54</v>
      </c>
      <c r="D6" s="2">
        <v>0</v>
      </c>
      <c r="E6" s="2">
        <v>0.63636363636363624</v>
      </c>
      <c r="F6" s="2">
        <v>0.72727272727272707</v>
      </c>
      <c r="G6" s="2">
        <v>0.8181818181818179</v>
      </c>
      <c r="H6" s="2">
        <v>1.1818181818181817</v>
      </c>
      <c r="I6" s="2">
        <v>0.8181818181818179</v>
      </c>
      <c r="J6" s="2">
        <v>0.8181818181818179</v>
      </c>
      <c r="K6" s="2">
        <v>0.54545454545454497</v>
      </c>
      <c r="L6" s="2">
        <v>-4.4408920985006262E-16</v>
      </c>
      <c r="M6" s="2">
        <v>0.36363636363636287</v>
      </c>
      <c r="N6" s="2">
        <v>0.4545454545454537</v>
      </c>
      <c r="O6" s="2">
        <v>0.4545454545454537</v>
      </c>
      <c r="P6" s="2">
        <v>9.090909090908994E-2</v>
      </c>
      <c r="Q6" s="2">
        <v>0.18181818181818077</v>
      </c>
      <c r="R6" s="2">
        <v>0.54545454545454408</v>
      </c>
      <c r="S6" s="2">
        <v>0.99999999999999867</v>
      </c>
      <c r="T6" s="2">
        <v>0.45454545454545325</v>
      </c>
      <c r="U6" s="2">
        <v>-9.0909090909092161E-2</v>
      </c>
      <c r="V6" s="2">
        <v>-9.0909090909092161E-2</v>
      </c>
      <c r="W6" s="2">
        <v>9.0909090909089496E-2</v>
      </c>
      <c r="X6" s="2">
        <v>0.45454545454545281</v>
      </c>
      <c r="Y6" s="2">
        <v>0.45454545454545281</v>
      </c>
      <c r="Z6" s="2">
        <v>0.36363636363636198</v>
      </c>
      <c r="AA6" s="2">
        <v>-9.0909090909092605E-2</v>
      </c>
      <c r="AB6" s="2">
        <v>-0.54545454545454719</v>
      </c>
      <c r="AC6" s="2">
        <v>-1.0000000000000018</v>
      </c>
      <c r="AD6" s="2">
        <v>-1.636363636363638</v>
      </c>
      <c r="AE6" s="2">
        <v>-0.81818181818181968</v>
      </c>
      <c r="AF6" s="2">
        <v>-0.81818181818181968</v>
      </c>
      <c r="AG6" s="2">
        <v>-0.72727272727272885</v>
      </c>
      <c r="AH6" s="2">
        <v>-0.72727272727272885</v>
      </c>
      <c r="AI6" s="2">
        <v>-0.9090909090909105</v>
      </c>
      <c r="AJ6" s="2">
        <v>-0.72727272727272885</v>
      </c>
      <c r="AK6" s="2">
        <v>-0.63636363636363802</v>
      </c>
      <c r="AL6" s="2">
        <v>-1.0909090909090926</v>
      </c>
      <c r="AM6" s="2">
        <v>-1.5454545454545472</v>
      </c>
      <c r="AN6" s="2">
        <v>-1.1818181818181834</v>
      </c>
      <c r="AO6" s="2">
        <v>-0.72727272727272885</v>
      </c>
      <c r="AP6" s="2">
        <v>-0.72727272727272885</v>
      </c>
      <c r="AQ6" s="2">
        <v>-0.36363636363636553</v>
      </c>
      <c r="AR6" s="2">
        <v>-0.36363636363636553</v>
      </c>
      <c r="AS6" s="2">
        <v>-0.72727272727272929</v>
      </c>
      <c r="AT6" s="2">
        <v>-1.0000000000000022</v>
      </c>
      <c r="AU6" s="2">
        <v>-0.72727272727272929</v>
      </c>
      <c r="AV6" s="2">
        <v>-1.2727272727272747</v>
      </c>
      <c r="AW6" s="2">
        <v>-0.54545454545454719</v>
      </c>
      <c r="AX6" s="2">
        <v>-0.63636363636363802</v>
      </c>
      <c r="AY6" s="2">
        <v>-0.36363636363636509</v>
      </c>
      <c r="AZ6" s="2">
        <v>-0.63636363636363802</v>
      </c>
      <c r="BA6" s="2">
        <v>-0.81818181818181968</v>
      </c>
      <c r="BB6" s="2">
        <v>-0.72727272727272885</v>
      </c>
      <c r="BC6" s="2">
        <v>-0.9090909090909105</v>
      </c>
      <c r="BD6" s="2">
        <v>-0.9090909090909105</v>
      </c>
      <c r="BE6" s="2">
        <v>-1.2727272727272743</v>
      </c>
      <c r="BF6" s="2">
        <v>-1.0000000000000013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35">
      <c r="A7" s="2" t="s">
        <v>135</v>
      </c>
      <c r="B7" s="2">
        <v>85</v>
      </c>
      <c r="C7" s="2">
        <v>54</v>
      </c>
      <c r="D7" s="2">
        <v>0</v>
      </c>
      <c r="E7" s="2">
        <v>2</v>
      </c>
      <c r="F7" s="2">
        <v>3.2857142857142856</v>
      </c>
      <c r="G7" s="2">
        <v>5.2857142857142856</v>
      </c>
      <c r="H7" s="2">
        <v>6.2857142857142856</v>
      </c>
      <c r="I7" s="2">
        <v>6.8571428571428577</v>
      </c>
      <c r="J7" s="2">
        <v>9</v>
      </c>
      <c r="K7" s="2">
        <v>10.285714285714285</v>
      </c>
      <c r="L7" s="2">
        <v>10.714285714285714</v>
      </c>
      <c r="M7" s="2">
        <v>12.857142857142858</v>
      </c>
      <c r="N7" s="2">
        <v>15.285714285714286</v>
      </c>
      <c r="O7" s="2">
        <v>16.428571428571431</v>
      </c>
      <c r="P7" s="2">
        <v>17.428571428571431</v>
      </c>
      <c r="Q7" s="2">
        <v>19</v>
      </c>
      <c r="R7" s="2">
        <v>20.714285714285715</v>
      </c>
      <c r="S7" s="2">
        <v>21.571428571428573</v>
      </c>
      <c r="T7" s="2">
        <v>22.285714285714288</v>
      </c>
      <c r="U7" s="2">
        <v>22.285714285714288</v>
      </c>
      <c r="V7" s="2">
        <v>23.285714285714288</v>
      </c>
      <c r="W7" s="2">
        <v>25.285714285714288</v>
      </c>
      <c r="X7" s="2">
        <v>26.285714285714288</v>
      </c>
      <c r="Y7" s="2">
        <v>28.142857142857146</v>
      </c>
      <c r="Z7" s="2">
        <v>29.285714285714288</v>
      </c>
      <c r="AA7" s="2">
        <v>30.000000000000004</v>
      </c>
      <c r="AB7" s="2">
        <v>32.285714285714292</v>
      </c>
      <c r="AC7" s="2">
        <v>32.857142857142861</v>
      </c>
      <c r="AD7" s="2">
        <v>33.000000000000007</v>
      </c>
      <c r="AE7" s="2">
        <v>35.285714285714292</v>
      </c>
      <c r="AF7" s="2">
        <v>36.714285714285722</v>
      </c>
      <c r="AG7" s="2">
        <v>38.714285714285722</v>
      </c>
      <c r="AH7" s="2">
        <v>40.714285714285722</v>
      </c>
      <c r="AI7" s="2">
        <v>42.857142857142868</v>
      </c>
      <c r="AJ7" s="2">
        <v>43.857142857142868</v>
      </c>
      <c r="AK7" s="2">
        <v>45.428571428571438</v>
      </c>
      <c r="AL7" s="2">
        <v>45.428571428571438</v>
      </c>
      <c r="AM7" s="2">
        <v>45.857142857142868</v>
      </c>
      <c r="AN7" s="2">
        <v>46.571428571428584</v>
      </c>
      <c r="AO7" s="2">
        <v>48.857142857142868</v>
      </c>
      <c r="AP7" s="2">
        <v>50.285714285714299</v>
      </c>
      <c r="AQ7" s="2">
        <v>51.857142857142868</v>
      </c>
      <c r="AR7" s="2">
        <v>53.285714285714299</v>
      </c>
      <c r="AS7" s="2">
        <v>54.285714285714299</v>
      </c>
      <c r="AT7" s="2">
        <v>56.285714285714299</v>
      </c>
      <c r="AU7" s="2">
        <v>56.571428571428584</v>
      </c>
      <c r="AV7" s="2">
        <v>56.71428571428573</v>
      </c>
      <c r="AW7" s="2">
        <v>58.857142857142875</v>
      </c>
      <c r="AX7" s="2">
        <v>61.000000000000021</v>
      </c>
      <c r="AY7" s="2">
        <v>62.142857142857167</v>
      </c>
      <c r="AZ7" s="2">
        <v>63.571428571428598</v>
      </c>
      <c r="BA7" s="2">
        <v>65.85714285714289</v>
      </c>
      <c r="BB7" s="2">
        <v>68.142857142857181</v>
      </c>
      <c r="BC7" s="2">
        <v>69.714285714285751</v>
      </c>
      <c r="BD7" s="2">
        <v>69.714285714285751</v>
      </c>
      <c r="BE7" s="2">
        <v>70.142857142857181</v>
      </c>
      <c r="BF7" s="2">
        <v>71.571428571428612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35">
      <c r="A8" s="2" t="s">
        <v>126</v>
      </c>
      <c r="B8" s="2">
        <v>70</v>
      </c>
      <c r="C8" s="2">
        <v>54</v>
      </c>
      <c r="D8" s="2">
        <v>0</v>
      </c>
      <c r="E8" s="2">
        <v>0.80952380952380931</v>
      </c>
      <c r="F8" s="2">
        <v>1</v>
      </c>
      <c r="G8" s="2">
        <v>1.2380952380952381</v>
      </c>
      <c r="H8" s="2">
        <v>1.5714285714285716</v>
      </c>
      <c r="I8" s="2">
        <v>1.2380952380952381</v>
      </c>
      <c r="J8" s="2">
        <v>1.1428571428571428</v>
      </c>
      <c r="K8" s="2">
        <v>0.85714285714285721</v>
      </c>
      <c r="L8" s="2">
        <v>0.38095238095238093</v>
      </c>
      <c r="M8" s="2">
        <v>0.85714285714285721</v>
      </c>
      <c r="N8" s="2">
        <v>1.1904761904761902</v>
      </c>
      <c r="O8" s="2">
        <v>1.4285714285714284</v>
      </c>
      <c r="P8" s="2">
        <v>1.3809523809523809</v>
      </c>
      <c r="Q8" s="2">
        <v>1.5238095238095242</v>
      </c>
      <c r="R8" s="2">
        <v>1.8095238095238098</v>
      </c>
      <c r="S8" s="2">
        <v>2.0000000000000004</v>
      </c>
      <c r="T8" s="2">
        <v>1.6190476190476195</v>
      </c>
      <c r="U8" s="2">
        <v>1.1428571428571432</v>
      </c>
      <c r="V8" s="2">
        <v>1.285714285714286</v>
      </c>
      <c r="W8" s="2">
        <v>1.7619047619047623</v>
      </c>
      <c r="X8" s="2">
        <v>2.0476190476190479</v>
      </c>
      <c r="Y8" s="2">
        <v>2.5714285714285716</v>
      </c>
      <c r="Z8" s="2">
        <v>2.4285714285714288</v>
      </c>
      <c r="AA8" s="2">
        <v>2.285714285714286</v>
      </c>
      <c r="AB8" s="2">
        <v>2.1904761904761907</v>
      </c>
      <c r="AC8" s="2">
        <v>1.9047619047619051</v>
      </c>
      <c r="AD8" s="2">
        <v>1.2380952380952386</v>
      </c>
      <c r="AE8" s="2">
        <v>2.0000000000000004</v>
      </c>
      <c r="AF8" s="2">
        <v>2.3333333333333335</v>
      </c>
      <c r="AG8" s="2">
        <v>2.2380952380952381</v>
      </c>
      <c r="AH8" s="2">
        <v>2.2857142857142856</v>
      </c>
      <c r="AI8" s="2">
        <v>2.2380952380952381</v>
      </c>
      <c r="AJ8" s="2">
        <v>2.1428571428571428</v>
      </c>
      <c r="AK8" s="2">
        <v>2.3333333333333335</v>
      </c>
      <c r="AL8" s="2">
        <v>2.1428571428571428</v>
      </c>
      <c r="AM8" s="2">
        <v>1.6666666666666665</v>
      </c>
      <c r="AN8" s="2">
        <v>1.9523809523809521</v>
      </c>
      <c r="AO8" s="2">
        <v>2.4285714285714284</v>
      </c>
      <c r="AP8" s="2">
        <v>2.3809523809523809</v>
      </c>
      <c r="AQ8" s="2">
        <v>2.8571428571428572</v>
      </c>
      <c r="AR8" s="2">
        <v>2.9523809523809526</v>
      </c>
      <c r="AS8" s="2">
        <v>2.7142857142857144</v>
      </c>
      <c r="AT8" s="2">
        <v>2.7142857142857144</v>
      </c>
      <c r="AU8" s="2">
        <v>3</v>
      </c>
      <c r="AV8" s="2">
        <v>2.9047619047619047</v>
      </c>
      <c r="AW8" s="2">
        <v>3.5714285714285716</v>
      </c>
      <c r="AX8" s="2">
        <v>3.9047619047619047</v>
      </c>
      <c r="AY8" s="2">
        <v>4.0952380952380949</v>
      </c>
      <c r="AZ8" s="2">
        <v>4.0476190476190474</v>
      </c>
      <c r="BA8" s="2">
        <v>4.0952380952380949</v>
      </c>
      <c r="BB8" s="2">
        <v>4.5714285714285712</v>
      </c>
      <c r="BC8" s="2">
        <v>4.5238095238095237</v>
      </c>
      <c r="BD8" s="2">
        <v>4.6666666666666661</v>
      </c>
      <c r="BE8" s="2">
        <v>4.2380952380952372</v>
      </c>
      <c r="BF8" s="2">
        <v>4.4761904761904754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35">
      <c r="A9" s="2" t="s">
        <v>138</v>
      </c>
      <c r="B9" s="2">
        <v>88</v>
      </c>
      <c r="C9" s="2">
        <v>54</v>
      </c>
      <c r="D9" s="2">
        <v>0</v>
      </c>
      <c r="E9" s="2">
        <v>2</v>
      </c>
      <c r="F9" s="2">
        <v>3.2857142857142856</v>
      </c>
      <c r="G9" s="2">
        <v>5.2857142857142856</v>
      </c>
      <c r="H9" s="2">
        <v>6.2857142857142856</v>
      </c>
      <c r="I9" s="2">
        <v>6.8571428571428577</v>
      </c>
      <c r="J9" s="2">
        <v>9</v>
      </c>
      <c r="K9" s="2">
        <v>10.285714285714285</v>
      </c>
      <c r="L9" s="2">
        <v>10.714285714285714</v>
      </c>
      <c r="M9" s="2">
        <v>12.857142857142858</v>
      </c>
      <c r="N9" s="2">
        <v>15.285714285714286</v>
      </c>
      <c r="O9" s="2">
        <v>16.428571428571431</v>
      </c>
      <c r="P9" s="2">
        <v>17.428571428571431</v>
      </c>
      <c r="Q9" s="2">
        <v>19</v>
      </c>
      <c r="R9" s="2">
        <v>20.714285714285715</v>
      </c>
      <c r="S9" s="2">
        <v>21.571428571428573</v>
      </c>
      <c r="T9" s="2">
        <v>22.285714285714288</v>
      </c>
      <c r="U9" s="2">
        <v>22.285714285714288</v>
      </c>
      <c r="V9" s="2">
        <v>23.285714285714288</v>
      </c>
      <c r="W9" s="2">
        <v>25.285714285714288</v>
      </c>
      <c r="X9" s="2">
        <v>26.285714285714288</v>
      </c>
      <c r="Y9" s="2">
        <v>28.142857142857146</v>
      </c>
      <c r="Z9" s="2">
        <v>29.285714285714288</v>
      </c>
      <c r="AA9" s="2">
        <v>30.000000000000004</v>
      </c>
      <c r="AB9" s="2">
        <v>32.285714285714292</v>
      </c>
      <c r="AC9" s="2">
        <v>32.857142857142861</v>
      </c>
      <c r="AD9" s="2">
        <v>33.000000000000007</v>
      </c>
      <c r="AE9" s="2">
        <v>35.285714285714292</v>
      </c>
      <c r="AF9" s="2">
        <v>36.714285714285722</v>
      </c>
      <c r="AG9" s="2">
        <v>38.714285714285722</v>
      </c>
      <c r="AH9" s="2">
        <v>40.714285714285722</v>
      </c>
      <c r="AI9" s="2">
        <v>42.857142857142868</v>
      </c>
      <c r="AJ9" s="2">
        <v>43.857142857142868</v>
      </c>
      <c r="AK9" s="2">
        <v>45.428571428571438</v>
      </c>
      <c r="AL9" s="2">
        <v>45.428571428571438</v>
      </c>
      <c r="AM9" s="2">
        <v>45.857142857142868</v>
      </c>
      <c r="AN9" s="2">
        <v>46.571428571428584</v>
      </c>
      <c r="AO9" s="2">
        <v>48.857142857142868</v>
      </c>
      <c r="AP9" s="2">
        <v>50.285714285714299</v>
      </c>
      <c r="AQ9" s="2">
        <v>51.857142857142868</v>
      </c>
      <c r="AR9" s="2">
        <v>53.285714285714299</v>
      </c>
      <c r="AS9" s="2">
        <v>54.285714285714299</v>
      </c>
      <c r="AT9" s="2">
        <v>56.285714285714299</v>
      </c>
      <c r="AU9" s="2">
        <v>56.571428571428584</v>
      </c>
      <c r="AV9" s="2">
        <v>56.71428571428573</v>
      </c>
      <c r="AW9" s="2">
        <v>58.857142857142875</v>
      </c>
      <c r="AX9" s="2">
        <v>61.000000000000021</v>
      </c>
      <c r="AY9" s="2">
        <v>62.142857142857167</v>
      </c>
      <c r="AZ9" s="2">
        <v>63.571428571428598</v>
      </c>
      <c r="BA9" s="2">
        <v>65.85714285714289</v>
      </c>
      <c r="BB9" s="2">
        <v>68.142857142857181</v>
      </c>
      <c r="BC9" s="2">
        <v>69.714285714285751</v>
      </c>
      <c r="BD9" s="2">
        <v>69.714285714285751</v>
      </c>
      <c r="BE9" s="2">
        <v>70.142857142857181</v>
      </c>
      <c r="BF9" s="2">
        <v>71.571428571428612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35">
      <c r="A10" s="2" t="s">
        <v>129</v>
      </c>
      <c r="B10" s="2">
        <v>73</v>
      </c>
      <c r="C10" s="2">
        <v>54</v>
      </c>
      <c r="D10" s="2">
        <v>0</v>
      </c>
      <c r="E10" s="2">
        <v>0.79999999999999982</v>
      </c>
      <c r="F10" s="2">
        <v>1.1666666666666661</v>
      </c>
      <c r="G10" s="2">
        <v>1.5999999999999996</v>
      </c>
      <c r="H10" s="2">
        <v>1.9999999999999996</v>
      </c>
      <c r="I10" s="2">
        <v>1.7666666666666662</v>
      </c>
      <c r="J10" s="2">
        <v>1.8333333333333326</v>
      </c>
      <c r="K10" s="2">
        <v>1.6666666666666661</v>
      </c>
      <c r="L10" s="2">
        <v>1.3333333333333326</v>
      </c>
      <c r="M10" s="2">
        <v>1.9333333333333322</v>
      </c>
      <c r="N10" s="2">
        <v>2.3333333333333326</v>
      </c>
      <c r="O10" s="2">
        <v>2.4999999999999991</v>
      </c>
      <c r="P10" s="2">
        <v>2.5999999999999992</v>
      </c>
      <c r="Q10" s="2">
        <v>2.7666666666666662</v>
      </c>
      <c r="R10" s="2">
        <v>2.9999999999999996</v>
      </c>
      <c r="S10" s="2">
        <v>3.1666666666666661</v>
      </c>
      <c r="T10" s="2">
        <v>2.8333333333333326</v>
      </c>
      <c r="U10" s="2">
        <v>2.4666666666666659</v>
      </c>
      <c r="V10" s="2">
        <v>2.5333333333333328</v>
      </c>
      <c r="W10" s="2">
        <v>3.0999999999999996</v>
      </c>
      <c r="X10" s="2">
        <v>3.4333333333333327</v>
      </c>
      <c r="Y10" s="2">
        <v>3.8999999999999995</v>
      </c>
      <c r="Z10" s="2">
        <v>3.8666666666666663</v>
      </c>
      <c r="AA10" s="2">
        <v>3.6999999999999997</v>
      </c>
      <c r="AB10" s="2">
        <v>3.7333333333333329</v>
      </c>
      <c r="AC10" s="2">
        <v>3.5999999999999996</v>
      </c>
      <c r="AD10" s="2">
        <v>3.0999999999999996</v>
      </c>
      <c r="AE10" s="2">
        <v>3.833333333333333</v>
      </c>
      <c r="AF10" s="2">
        <v>4.2666666666666666</v>
      </c>
      <c r="AG10" s="2">
        <v>4.3</v>
      </c>
      <c r="AH10" s="2">
        <v>4.4333333333333336</v>
      </c>
      <c r="AI10" s="2">
        <v>4.6333333333333337</v>
      </c>
      <c r="AJ10" s="2">
        <v>4.8333333333333339</v>
      </c>
      <c r="AK10" s="2">
        <v>5.0666666666666673</v>
      </c>
      <c r="AL10" s="2">
        <v>4.9666666666666668</v>
      </c>
      <c r="AM10" s="2">
        <v>4.6333333333333329</v>
      </c>
      <c r="AN10" s="2">
        <v>4.833333333333333</v>
      </c>
      <c r="AO10" s="2">
        <v>5.4</v>
      </c>
      <c r="AP10" s="2">
        <v>5.5333333333333341</v>
      </c>
      <c r="AQ10" s="2">
        <v>5.9333333333333345</v>
      </c>
      <c r="AR10" s="2">
        <v>6.033333333333335</v>
      </c>
      <c r="AS10" s="2">
        <v>5.8000000000000016</v>
      </c>
      <c r="AT10" s="2">
        <v>5.9666666666666686</v>
      </c>
      <c r="AU10" s="2">
        <v>6.1333333333333346</v>
      </c>
      <c r="AV10" s="2">
        <v>5.9666666666666686</v>
      </c>
      <c r="AW10" s="2">
        <v>6.8666666666666689</v>
      </c>
      <c r="AX10" s="2">
        <v>7.2666666666666693</v>
      </c>
      <c r="AY10" s="2">
        <v>7.5666666666666691</v>
      </c>
      <c r="AZ10" s="2">
        <v>7.7333333333333361</v>
      </c>
      <c r="BA10" s="2">
        <v>7.900000000000003</v>
      </c>
      <c r="BB10" s="2">
        <v>8.5000000000000036</v>
      </c>
      <c r="BC10" s="2">
        <v>8.5000000000000036</v>
      </c>
      <c r="BD10" s="2">
        <v>8.6000000000000032</v>
      </c>
      <c r="BE10" s="2">
        <v>8.2000000000000028</v>
      </c>
      <c r="BF10" s="2">
        <v>8.4000000000000021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35">
      <c r="A11" s="2" t="s">
        <v>60</v>
      </c>
      <c r="B11" s="2">
        <v>79</v>
      </c>
      <c r="C11" s="2">
        <v>54</v>
      </c>
      <c r="D11" s="2">
        <v>0</v>
      </c>
      <c r="E11" s="2">
        <v>2</v>
      </c>
      <c r="F11" s="2">
        <v>3.4000000000000004</v>
      </c>
      <c r="G11" s="2">
        <v>5.4</v>
      </c>
      <c r="H11" s="2">
        <v>6.4</v>
      </c>
      <c r="I11" s="2">
        <v>7</v>
      </c>
      <c r="J11" s="2">
        <v>9</v>
      </c>
      <c r="K11" s="2">
        <v>10</v>
      </c>
      <c r="L11" s="2">
        <v>10.199999999999999</v>
      </c>
      <c r="M11" s="2">
        <v>12.399999999999999</v>
      </c>
      <c r="N11" s="2">
        <v>14.399999999999999</v>
      </c>
      <c r="O11" s="2">
        <v>14.999999999999998</v>
      </c>
      <c r="P11" s="2">
        <v>15.999999999999998</v>
      </c>
      <c r="Q11" s="2">
        <v>17</v>
      </c>
      <c r="R11" s="2">
        <v>18.600000000000001</v>
      </c>
      <c r="S11" s="2">
        <v>19.400000000000002</v>
      </c>
      <c r="T11" s="2">
        <v>20.000000000000004</v>
      </c>
      <c r="U11" s="2">
        <v>19.800000000000004</v>
      </c>
      <c r="V11" s="2">
        <v>20.400000000000006</v>
      </c>
      <c r="W11" s="2">
        <v>22.000000000000007</v>
      </c>
      <c r="X11" s="2">
        <v>22.600000000000009</v>
      </c>
      <c r="Y11" s="2">
        <v>24.400000000000009</v>
      </c>
      <c r="Z11" s="2">
        <v>25.20000000000001</v>
      </c>
      <c r="AA11" s="2">
        <v>26.000000000000011</v>
      </c>
      <c r="AB11" s="2">
        <v>28.000000000000011</v>
      </c>
      <c r="AC11" s="2">
        <v>28.400000000000009</v>
      </c>
      <c r="AD11" s="2">
        <v>28.400000000000009</v>
      </c>
      <c r="AE11" s="2">
        <v>30.800000000000011</v>
      </c>
      <c r="AF11" s="2">
        <v>31.800000000000011</v>
      </c>
      <c r="AG11" s="2">
        <v>33.400000000000013</v>
      </c>
      <c r="AH11" s="2">
        <v>35.400000000000013</v>
      </c>
      <c r="AI11" s="2">
        <v>37.400000000000013</v>
      </c>
      <c r="AJ11" s="2">
        <v>38.600000000000016</v>
      </c>
      <c r="AK11" s="2">
        <v>40.000000000000014</v>
      </c>
      <c r="AL11" s="2">
        <v>39.400000000000013</v>
      </c>
      <c r="AM11" s="2">
        <v>39.600000000000016</v>
      </c>
      <c r="AN11" s="2">
        <v>40.000000000000014</v>
      </c>
      <c r="AO11" s="2">
        <v>42.400000000000013</v>
      </c>
      <c r="AP11" s="2">
        <v>43.600000000000016</v>
      </c>
      <c r="AQ11" s="2">
        <v>44.800000000000018</v>
      </c>
      <c r="AR11" s="2">
        <v>46.000000000000021</v>
      </c>
      <c r="AS11" s="2">
        <v>46.600000000000023</v>
      </c>
      <c r="AT11" s="2">
        <v>48.200000000000024</v>
      </c>
      <c r="AU11" s="2">
        <v>48.400000000000027</v>
      </c>
      <c r="AV11" s="2">
        <v>48.400000000000027</v>
      </c>
      <c r="AW11" s="2">
        <v>50.200000000000024</v>
      </c>
      <c r="AX11" s="2">
        <v>51.600000000000023</v>
      </c>
      <c r="AY11" s="2">
        <v>52.600000000000023</v>
      </c>
      <c r="AZ11" s="2">
        <v>54.000000000000021</v>
      </c>
      <c r="BA11" s="2">
        <v>56.200000000000024</v>
      </c>
      <c r="BB11" s="2">
        <v>58.400000000000027</v>
      </c>
      <c r="BC11" s="2">
        <v>59.60000000000003</v>
      </c>
      <c r="BD11" s="2">
        <v>59.400000000000027</v>
      </c>
      <c r="BE11" s="2">
        <v>59.800000000000026</v>
      </c>
      <c r="BF11" s="2">
        <v>60.600000000000023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35">
      <c r="A12" s="2" t="s">
        <v>57</v>
      </c>
      <c r="B12" s="2">
        <v>64</v>
      </c>
      <c r="C12" s="2">
        <v>54</v>
      </c>
      <c r="D12" s="2">
        <v>0</v>
      </c>
      <c r="E12" s="2">
        <v>0.79999999999999982</v>
      </c>
      <c r="F12" s="2">
        <v>0.59999999999999964</v>
      </c>
      <c r="G12" s="2">
        <v>0.39999999999999947</v>
      </c>
      <c r="H12" s="2">
        <v>0.99999999999999956</v>
      </c>
      <c r="I12" s="2">
        <v>0.39999999999999947</v>
      </c>
      <c r="J12" s="2">
        <v>-4.4408920985006262E-16</v>
      </c>
      <c r="K12" s="2">
        <v>-0.40000000000000036</v>
      </c>
      <c r="L12" s="2">
        <v>-1.0000000000000004</v>
      </c>
      <c r="M12" s="2">
        <v>-0.80000000000000027</v>
      </c>
      <c r="N12" s="2">
        <v>-0.80000000000000027</v>
      </c>
      <c r="O12" s="2">
        <v>-1.0000000000000004</v>
      </c>
      <c r="P12" s="2">
        <v>-1.0000000000000004</v>
      </c>
      <c r="Q12" s="2">
        <v>-1.6000000000000005</v>
      </c>
      <c r="R12" s="2">
        <v>-1.8000000000000007</v>
      </c>
      <c r="S12" s="2">
        <v>-1.4000000000000008</v>
      </c>
      <c r="T12" s="2">
        <v>-2.2000000000000006</v>
      </c>
      <c r="U12" s="2">
        <v>-2.6000000000000005</v>
      </c>
      <c r="V12" s="2">
        <v>-2.6000000000000005</v>
      </c>
      <c r="W12" s="2">
        <v>-2.8000000000000007</v>
      </c>
      <c r="X12" s="2">
        <v>-2.6000000000000005</v>
      </c>
      <c r="Y12" s="2">
        <v>-2.6000000000000005</v>
      </c>
      <c r="Z12" s="2">
        <v>-2.8000000000000007</v>
      </c>
      <c r="AA12" s="2">
        <v>-3.2000000000000006</v>
      </c>
      <c r="AB12" s="2">
        <v>-3.6000000000000005</v>
      </c>
      <c r="AC12" s="2">
        <v>-4.2000000000000011</v>
      </c>
      <c r="AD12" s="2">
        <v>-4.6000000000000014</v>
      </c>
      <c r="AE12" s="2">
        <v>-4.2000000000000011</v>
      </c>
      <c r="AF12" s="2">
        <v>-4.4000000000000012</v>
      </c>
      <c r="AG12" s="2">
        <v>-4.6000000000000014</v>
      </c>
      <c r="AH12" s="2">
        <v>-5.2000000000000011</v>
      </c>
      <c r="AI12" s="2">
        <v>-5.0000000000000009</v>
      </c>
      <c r="AJ12" s="2">
        <v>-4.4000000000000012</v>
      </c>
      <c r="AK12" s="2">
        <v>-5.0000000000000018</v>
      </c>
      <c r="AL12" s="2">
        <v>-5.200000000000002</v>
      </c>
      <c r="AM12" s="2">
        <v>-5.8000000000000025</v>
      </c>
      <c r="AN12" s="2">
        <v>-5.6000000000000023</v>
      </c>
      <c r="AO12" s="2">
        <v>-5.2000000000000028</v>
      </c>
      <c r="AP12" s="2">
        <v>-5.8000000000000025</v>
      </c>
      <c r="AQ12" s="2">
        <v>-5.4000000000000021</v>
      </c>
      <c r="AR12" s="2">
        <v>-5.6000000000000023</v>
      </c>
      <c r="AS12" s="2">
        <v>-6.0000000000000018</v>
      </c>
      <c r="AT12" s="2">
        <v>-6.6000000000000014</v>
      </c>
      <c r="AU12" s="2">
        <v>-6.2000000000000011</v>
      </c>
      <c r="AV12" s="2">
        <v>-6.8000000000000007</v>
      </c>
      <c r="AW12" s="2">
        <v>-6.0000000000000009</v>
      </c>
      <c r="AX12" s="2">
        <v>-6.2000000000000011</v>
      </c>
      <c r="AY12" s="2">
        <v>-6.4000000000000012</v>
      </c>
      <c r="AZ12" s="2">
        <v>-7.0000000000000018</v>
      </c>
      <c r="BA12" s="2">
        <v>-7.8000000000000016</v>
      </c>
      <c r="BB12" s="2">
        <v>-8.0000000000000018</v>
      </c>
      <c r="BC12" s="2">
        <v>-8.6000000000000014</v>
      </c>
      <c r="BD12" s="2">
        <v>-9.0000000000000018</v>
      </c>
      <c r="BE12" s="2">
        <v>-9.4000000000000021</v>
      </c>
      <c r="BF12" s="2">
        <v>-9.0000000000000018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35">
      <c r="A13" s="2" t="s">
        <v>173</v>
      </c>
      <c r="B13" s="2">
        <v>76</v>
      </c>
      <c r="C13" s="2">
        <v>54</v>
      </c>
      <c r="D13" s="2">
        <v>0</v>
      </c>
      <c r="E13" s="2">
        <v>2</v>
      </c>
      <c r="F13" s="2">
        <v>2</v>
      </c>
      <c r="G13" s="2">
        <v>4</v>
      </c>
      <c r="H13" s="2">
        <v>5</v>
      </c>
      <c r="I13" s="2">
        <v>5</v>
      </c>
      <c r="J13" s="2">
        <v>7</v>
      </c>
      <c r="K13" s="2">
        <v>8</v>
      </c>
      <c r="L13" s="2">
        <v>7</v>
      </c>
      <c r="M13" s="2">
        <v>8</v>
      </c>
      <c r="N13" s="2">
        <v>9</v>
      </c>
      <c r="O13" s="2">
        <v>9</v>
      </c>
      <c r="P13" s="2">
        <v>11</v>
      </c>
      <c r="Q13" s="2">
        <v>11</v>
      </c>
      <c r="R13" s="2">
        <v>12</v>
      </c>
      <c r="S13" s="2">
        <v>12</v>
      </c>
      <c r="T13" s="2">
        <v>11</v>
      </c>
      <c r="U13" s="2">
        <v>11</v>
      </c>
      <c r="V13" s="2">
        <v>11</v>
      </c>
      <c r="W13" s="2">
        <v>12</v>
      </c>
      <c r="X13" s="2">
        <v>12</v>
      </c>
      <c r="Y13" s="2">
        <v>13</v>
      </c>
      <c r="Z13" s="2">
        <v>13</v>
      </c>
      <c r="AA13" s="2">
        <v>14</v>
      </c>
      <c r="AB13" s="2">
        <v>14</v>
      </c>
      <c r="AC13" s="2">
        <v>15</v>
      </c>
      <c r="AD13" s="2">
        <v>14</v>
      </c>
      <c r="AE13" s="2">
        <v>14</v>
      </c>
      <c r="AF13" s="2">
        <v>14</v>
      </c>
      <c r="AG13" s="2">
        <v>14</v>
      </c>
      <c r="AH13" s="2">
        <v>16</v>
      </c>
      <c r="AI13" s="2">
        <v>17</v>
      </c>
      <c r="AJ13" s="2">
        <v>17</v>
      </c>
      <c r="AK13" s="2">
        <v>18</v>
      </c>
      <c r="AL13" s="2">
        <v>17</v>
      </c>
      <c r="AM13" s="2">
        <v>18</v>
      </c>
      <c r="AN13" s="2">
        <v>19</v>
      </c>
      <c r="AO13" s="2">
        <v>21</v>
      </c>
      <c r="AP13" s="2">
        <v>21</v>
      </c>
      <c r="AQ13" s="2">
        <v>22</v>
      </c>
      <c r="AR13" s="2">
        <v>22</v>
      </c>
      <c r="AS13" s="2">
        <v>22</v>
      </c>
      <c r="AT13" s="2">
        <v>23</v>
      </c>
      <c r="AU13" s="2">
        <v>23</v>
      </c>
      <c r="AV13" s="2">
        <v>24</v>
      </c>
      <c r="AW13" s="2">
        <v>26</v>
      </c>
      <c r="AX13" s="2">
        <v>28</v>
      </c>
      <c r="AY13" s="2">
        <v>28</v>
      </c>
      <c r="AZ13" s="2">
        <v>28</v>
      </c>
      <c r="BA13" s="2">
        <v>28</v>
      </c>
      <c r="BB13" s="2">
        <v>29</v>
      </c>
      <c r="BC13" s="2">
        <v>30</v>
      </c>
      <c r="BD13" s="2">
        <v>30</v>
      </c>
      <c r="BE13" s="2">
        <v>30</v>
      </c>
      <c r="BF13" s="2">
        <v>30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35">
      <c r="A14" s="2" t="s">
        <v>172</v>
      </c>
      <c r="B14" s="2">
        <v>61</v>
      </c>
      <c r="C14" s="2">
        <v>54</v>
      </c>
      <c r="D14" s="2">
        <v>0</v>
      </c>
      <c r="E14" s="2">
        <v>-1</v>
      </c>
      <c r="F14" s="2">
        <v>-1</v>
      </c>
      <c r="G14" s="2">
        <v>-1</v>
      </c>
      <c r="H14" s="2">
        <v>0</v>
      </c>
      <c r="I14" s="2">
        <v>-1</v>
      </c>
      <c r="J14" s="2">
        <v>-2</v>
      </c>
      <c r="K14" s="2">
        <v>-3</v>
      </c>
      <c r="L14" s="2">
        <v>-4</v>
      </c>
      <c r="M14" s="2">
        <v>-4</v>
      </c>
      <c r="N14" s="2">
        <v>-4</v>
      </c>
      <c r="O14" s="2">
        <v>-4</v>
      </c>
      <c r="P14" s="2">
        <v>-5</v>
      </c>
      <c r="Q14" s="2">
        <v>-6</v>
      </c>
      <c r="R14" s="2">
        <v>-6</v>
      </c>
      <c r="S14" s="2">
        <v>-5</v>
      </c>
      <c r="T14" s="2">
        <v>-6</v>
      </c>
      <c r="U14" s="2">
        <v>-6</v>
      </c>
      <c r="V14" s="2">
        <v>-7</v>
      </c>
      <c r="W14" s="2">
        <v>-8</v>
      </c>
      <c r="X14" s="2">
        <v>-6</v>
      </c>
      <c r="Y14" s="2">
        <v>-6</v>
      </c>
      <c r="Z14" s="2">
        <v>-6</v>
      </c>
      <c r="AA14" s="2">
        <v>-7</v>
      </c>
      <c r="AB14" s="2">
        <v>-8</v>
      </c>
      <c r="AC14" s="2">
        <v>-9</v>
      </c>
      <c r="AD14" s="2">
        <v>-9</v>
      </c>
      <c r="AE14" s="2">
        <v>-8</v>
      </c>
      <c r="AF14" s="2">
        <v>-8</v>
      </c>
      <c r="AG14" s="2">
        <v>-8</v>
      </c>
      <c r="AH14" s="2">
        <v>-9</v>
      </c>
      <c r="AI14" s="2">
        <v>-10</v>
      </c>
      <c r="AJ14" s="2">
        <v>-9</v>
      </c>
      <c r="AK14" s="2">
        <v>-10</v>
      </c>
      <c r="AL14" s="2">
        <v>-10</v>
      </c>
      <c r="AM14" s="2">
        <v>-10</v>
      </c>
      <c r="AN14" s="2">
        <v>-10</v>
      </c>
      <c r="AO14" s="2">
        <v>-10</v>
      </c>
      <c r="AP14" s="2">
        <v>-11</v>
      </c>
      <c r="AQ14" s="2">
        <v>-11</v>
      </c>
      <c r="AR14" s="2">
        <v>-11</v>
      </c>
      <c r="AS14" s="2">
        <v>-12</v>
      </c>
      <c r="AT14" s="2">
        <v>-13</v>
      </c>
      <c r="AU14" s="2">
        <v>-14</v>
      </c>
      <c r="AV14" s="2">
        <v>-14</v>
      </c>
      <c r="AW14" s="2">
        <v>-14</v>
      </c>
      <c r="AX14" s="2">
        <v>-14</v>
      </c>
      <c r="AY14" s="2">
        <v>-14</v>
      </c>
      <c r="AZ14" s="2">
        <v>-15</v>
      </c>
      <c r="BA14" s="2">
        <v>-16</v>
      </c>
      <c r="BB14" s="2">
        <v>-16</v>
      </c>
      <c r="BC14" s="2">
        <v>-17</v>
      </c>
      <c r="BD14" s="2">
        <v>-17</v>
      </c>
      <c r="BE14" s="2">
        <v>-17</v>
      </c>
      <c r="BF14" s="2">
        <v>-17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35">
      <c r="A15" t="s">
        <v>313</v>
      </c>
      <c r="B15" s="2">
        <v>91</v>
      </c>
      <c r="C15">
        <v>54</v>
      </c>
      <c r="D15" s="2">
        <v>0</v>
      </c>
      <c r="E15" s="2">
        <v>-1</v>
      </c>
      <c r="F15" s="2">
        <v>-1</v>
      </c>
      <c r="G15" s="2">
        <v>-1</v>
      </c>
      <c r="H15" s="2">
        <v>0</v>
      </c>
      <c r="I15" s="2">
        <v>-1</v>
      </c>
      <c r="J15" s="2">
        <v>-2</v>
      </c>
      <c r="K15" s="2">
        <v>-3</v>
      </c>
      <c r="L15" s="2">
        <v>-4</v>
      </c>
      <c r="M15" s="2">
        <v>-4</v>
      </c>
      <c r="N15" s="2">
        <v>-4</v>
      </c>
      <c r="O15" s="2">
        <v>-4</v>
      </c>
      <c r="P15" s="2">
        <v>-5</v>
      </c>
      <c r="Q15" s="2">
        <v>-6</v>
      </c>
      <c r="R15" s="2">
        <v>-6</v>
      </c>
      <c r="S15" s="2">
        <v>-5</v>
      </c>
      <c r="T15" s="2">
        <v>-6</v>
      </c>
      <c r="U15" s="2">
        <v>-6</v>
      </c>
      <c r="V15" s="2">
        <v>-7</v>
      </c>
      <c r="W15" s="2">
        <v>-8</v>
      </c>
      <c r="X15" s="2">
        <v>-6</v>
      </c>
      <c r="Y15" s="2">
        <v>-6</v>
      </c>
      <c r="Z15" s="2">
        <v>-6</v>
      </c>
      <c r="AA15" s="2">
        <v>-7</v>
      </c>
      <c r="AB15" s="2">
        <v>-8</v>
      </c>
      <c r="AC15" s="2">
        <v>-9</v>
      </c>
      <c r="AD15" s="2">
        <v>-9</v>
      </c>
      <c r="AE15" s="2">
        <v>-8</v>
      </c>
      <c r="AF15" s="2">
        <v>-8</v>
      </c>
      <c r="AG15" s="2">
        <v>-8</v>
      </c>
      <c r="AH15" s="2">
        <v>-9</v>
      </c>
      <c r="AI15" s="2">
        <v>-10</v>
      </c>
      <c r="AJ15" s="2">
        <v>-9</v>
      </c>
      <c r="AK15" s="2">
        <v>-10</v>
      </c>
      <c r="AL15" s="2">
        <v>-10</v>
      </c>
      <c r="AM15" s="2">
        <v>-10</v>
      </c>
      <c r="AN15" s="2">
        <v>-10</v>
      </c>
      <c r="AO15" s="2">
        <v>-10</v>
      </c>
      <c r="AP15" s="2">
        <v>-11</v>
      </c>
      <c r="AQ15" s="2">
        <v>-11</v>
      </c>
      <c r="AR15" s="2">
        <v>-11</v>
      </c>
      <c r="AS15" s="2">
        <v>-12</v>
      </c>
      <c r="AT15" s="2">
        <v>-13</v>
      </c>
      <c r="AU15" s="2">
        <v>-14</v>
      </c>
      <c r="AV15" s="2">
        <v>-14</v>
      </c>
      <c r="AW15" s="2">
        <v>-14</v>
      </c>
      <c r="AX15" s="2">
        <v>-14</v>
      </c>
      <c r="AY15" s="2">
        <v>-14</v>
      </c>
      <c r="AZ15" s="2">
        <v>-15</v>
      </c>
      <c r="BA15" s="2">
        <v>-16</v>
      </c>
      <c r="BB15" s="2">
        <v>-16</v>
      </c>
      <c r="BC15" s="2">
        <v>-17</v>
      </c>
      <c r="BD15" s="2">
        <v>-17</v>
      </c>
      <c r="BE15" s="2">
        <v>-17</v>
      </c>
      <c r="BF15" s="2">
        <v>-17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35">
      <c r="A16" s="2" t="s">
        <v>345</v>
      </c>
      <c r="B16" s="2">
        <v>92</v>
      </c>
      <c r="C16" s="2">
        <v>54</v>
      </c>
      <c r="D16" s="2">
        <v>0</v>
      </c>
      <c r="E16" s="2">
        <v>1</v>
      </c>
      <c r="F16" s="2">
        <v>0</v>
      </c>
      <c r="G16" s="2">
        <v>0</v>
      </c>
      <c r="H16" s="2">
        <v>-1</v>
      </c>
      <c r="I16" s="2">
        <v>-2</v>
      </c>
      <c r="J16" s="2">
        <v>-2</v>
      </c>
      <c r="K16" s="2">
        <v>-2</v>
      </c>
      <c r="L16" s="2">
        <v>-3</v>
      </c>
      <c r="M16" s="2">
        <v>-2</v>
      </c>
      <c r="N16" s="2">
        <v>-2</v>
      </c>
      <c r="O16" s="2">
        <v>-1</v>
      </c>
      <c r="P16" s="2">
        <v>0</v>
      </c>
      <c r="Q16" s="2">
        <v>0</v>
      </c>
      <c r="R16" s="2">
        <v>-1</v>
      </c>
      <c r="S16" s="2">
        <v>-1</v>
      </c>
      <c r="T16" s="2">
        <v>-2</v>
      </c>
      <c r="U16" s="2">
        <v>-3</v>
      </c>
      <c r="V16" s="2">
        <v>-3</v>
      </c>
      <c r="W16" s="2">
        <v>-3</v>
      </c>
      <c r="X16" s="2">
        <v>-3</v>
      </c>
      <c r="Y16" s="2">
        <v>-3</v>
      </c>
      <c r="Z16" s="2">
        <v>-3</v>
      </c>
      <c r="AA16" s="2">
        <v>-3</v>
      </c>
      <c r="AB16" s="2">
        <v>-3</v>
      </c>
      <c r="AC16" s="2">
        <v>-4</v>
      </c>
      <c r="AD16" s="2">
        <v>-5</v>
      </c>
      <c r="AE16" s="2">
        <v>-4</v>
      </c>
      <c r="AF16" s="2">
        <v>-4</v>
      </c>
      <c r="AG16" s="2">
        <v>-4</v>
      </c>
      <c r="AH16" s="2">
        <v>-4</v>
      </c>
      <c r="AI16" s="2">
        <v>-3</v>
      </c>
      <c r="AJ16" s="2">
        <v>-3</v>
      </c>
      <c r="AK16" s="2">
        <v>-4</v>
      </c>
      <c r="AL16" s="2">
        <v>-5</v>
      </c>
      <c r="AM16" s="2">
        <v>-6</v>
      </c>
      <c r="AN16" s="2">
        <v>-7</v>
      </c>
      <c r="AO16" s="2">
        <v>-7</v>
      </c>
      <c r="AP16" s="2">
        <v>-7</v>
      </c>
      <c r="AQ16" s="2">
        <v>-7</v>
      </c>
      <c r="AR16" s="2">
        <v>-7</v>
      </c>
      <c r="AS16" s="2">
        <v>-7</v>
      </c>
      <c r="AT16" s="2">
        <v>-7</v>
      </c>
      <c r="AU16" s="2">
        <v>-6</v>
      </c>
      <c r="AV16" s="2">
        <v>-7</v>
      </c>
      <c r="AW16" s="2">
        <v>-6</v>
      </c>
      <c r="AX16" s="2">
        <v>-6</v>
      </c>
      <c r="AY16" s="2">
        <v>-7</v>
      </c>
      <c r="AZ16" s="2">
        <v>-7</v>
      </c>
      <c r="BA16" s="2">
        <v>-8</v>
      </c>
      <c r="BB16" s="2">
        <v>-8</v>
      </c>
      <c r="BC16" s="2">
        <v>-9</v>
      </c>
      <c r="BD16" s="2">
        <v>-10</v>
      </c>
      <c r="BE16" s="2">
        <v>-10</v>
      </c>
      <c r="BF16" s="2">
        <v>-10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35">
      <c r="A17" s="2" t="s">
        <v>349</v>
      </c>
      <c r="B17" s="2">
        <v>93</v>
      </c>
      <c r="C17" s="2">
        <v>54</v>
      </c>
      <c r="D17" s="2">
        <v>0</v>
      </c>
      <c r="E17" s="2">
        <v>0</v>
      </c>
      <c r="F17" s="2">
        <v>0</v>
      </c>
      <c r="G17" s="2">
        <v>-1</v>
      </c>
      <c r="H17" s="2">
        <v>-1</v>
      </c>
      <c r="I17" s="2">
        <v>-1</v>
      </c>
      <c r="J17" s="2">
        <v>-1</v>
      </c>
      <c r="K17" s="2">
        <v>-2</v>
      </c>
      <c r="L17" s="2">
        <v>-2</v>
      </c>
      <c r="M17" s="2">
        <v>-3</v>
      </c>
      <c r="N17" s="2">
        <v>-2</v>
      </c>
      <c r="O17" s="2">
        <v>-3</v>
      </c>
      <c r="P17" s="2">
        <v>-3</v>
      </c>
      <c r="Q17" s="2">
        <v>-3</v>
      </c>
      <c r="R17" s="2">
        <v>-3</v>
      </c>
      <c r="S17" s="2">
        <v>-2</v>
      </c>
      <c r="T17" s="2">
        <v>-2</v>
      </c>
      <c r="U17" s="2">
        <v>-3</v>
      </c>
      <c r="V17" s="2">
        <v>-2</v>
      </c>
      <c r="W17" s="2">
        <v>-2</v>
      </c>
      <c r="X17" s="2">
        <v>-2</v>
      </c>
      <c r="Y17" s="2">
        <v>-2</v>
      </c>
      <c r="Z17" s="2">
        <v>-3</v>
      </c>
      <c r="AA17" s="2">
        <v>-3</v>
      </c>
      <c r="AB17" s="2">
        <v>-4</v>
      </c>
      <c r="AC17" s="2">
        <v>-5</v>
      </c>
      <c r="AD17" s="2">
        <v>-5</v>
      </c>
      <c r="AE17" s="2">
        <v>-5</v>
      </c>
      <c r="AF17" s="2">
        <v>-5</v>
      </c>
      <c r="AG17" s="2">
        <v>-6</v>
      </c>
      <c r="AH17" s="2">
        <v>-7</v>
      </c>
      <c r="AI17" s="2">
        <v>-8</v>
      </c>
      <c r="AJ17" s="2">
        <v>-7</v>
      </c>
      <c r="AK17" s="2">
        <v>-7</v>
      </c>
      <c r="AL17" s="2">
        <v>-6</v>
      </c>
      <c r="AM17" s="2">
        <v>-7</v>
      </c>
      <c r="AN17" s="2">
        <v>-5</v>
      </c>
      <c r="AO17" s="2">
        <v>-5</v>
      </c>
      <c r="AP17" s="2">
        <v>-6</v>
      </c>
      <c r="AQ17" s="2">
        <v>-5</v>
      </c>
      <c r="AR17" s="2">
        <v>-5</v>
      </c>
      <c r="AS17" s="2">
        <v>-6</v>
      </c>
      <c r="AT17" s="2">
        <v>-7</v>
      </c>
      <c r="AU17" s="2">
        <v>-5</v>
      </c>
      <c r="AV17" s="2">
        <v>-6</v>
      </c>
      <c r="AW17" s="2">
        <v>-5</v>
      </c>
      <c r="AX17" s="2">
        <v>-5</v>
      </c>
      <c r="AY17" s="2">
        <v>-5</v>
      </c>
      <c r="AZ17" s="2">
        <v>-6</v>
      </c>
      <c r="BA17" s="2">
        <v>-7</v>
      </c>
      <c r="BB17" s="2">
        <v>-7</v>
      </c>
      <c r="BC17" s="2">
        <v>-7</v>
      </c>
      <c r="BD17" s="2">
        <v>-8</v>
      </c>
      <c r="BE17" s="2">
        <v>-9</v>
      </c>
      <c r="BF17" s="2">
        <v>-9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35">
      <c r="A18" s="2" t="s">
        <v>350</v>
      </c>
      <c r="B18" s="2">
        <v>94</v>
      </c>
      <c r="C18" s="2">
        <v>54</v>
      </c>
      <c r="D18" s="2">
        <v>0</v>
      </c>
      <c r="E18" s="2">
        <v>1</v>
      </c>
      <c r="F18" s="2">
        <v>2</v>
      </c>
      <c r="G18" s="2">
        <v>1</v>
      </c>
      <c r="H18" s="2">
        <v>1</v>
      </c>
      <c r="I18" s="2">
        <v>0</v>
      </c>
      <c r="J18" s="2">
        <v>-1</v>
      </c>
      <c r="K18" s="2">
        <v>-1</v>
      </c>
      <c r="L18" s="2">
        <v>-1</v>
      </c>
      <c r="M18" s="2">
        <v>0</v>
      </c>
      <c r="N18" s="2">
        <v>-1</v>
      </c>
      <c r="O18" s="2">
        <v>-2</v>
      </c>
      <c r="P18" s="2">
        <v>-2</v>
      </c>
      <c r="Q18" s="2">
        <v>-3</v>
      </c>
      <c r="R18" s="2">
        <v>-3</v>
      </c>
      <c r="S18" s="2">
        <v>-4</v>
      </c>
      <c r="T18" s="2">
        <v>-5</v>
      </c>
      <c r="U18" s="2">
        <v>-5</v>
      </c>
      <c r="V18" s="2">
        <v>-5</v>
      </c>
      <c r="W18" s="2">
        <v>-4</v>
      </c>
      <c r="X18" s="2">
        <v>-4</v>
      </c>
      <c r="Y18" s="2">
        <v>-5</v>
      </c>
      <c r="Z18" s="2">
        <v>-5</v>
      </c>
      <c r="AA18" s="2">
        <v>-6</v>
      </c>
      <c r="AB18" s="2">
        <v>-6</v>
      </c>
      <c r="AC18" s="2">
        <v>-6</v>
      </c>
      <c r="AD18" s="2">
        <v>-6</v>
      </c>
      <c r="AE18" s="2">
        <v>-6</v>
      </c>
      <c r="AF18" s="2">
        <v>-6</v>
      </c>
      <c r="AG18" s="2">
        <v>-5</v>
      </c>
      <c r="AH18" s="2">
        <v>-5</v>
      </c>
      <c r="AI18" s="2">
        <v>-4</v>
      </c>
      <c r="AJ18" s="2">
        <v>-4</v>
      </c>
      <c r="AK18" s="2">
        <v>-4</v>
      </c>
      <c r="AL18" s="2">
        <v>-5</v>
      </c>
      <c r="AM18" s="2">
        <v>-5</v>
      </c>
      <c r="AN18" s="2">
        <v>-6</v>
      </c>
      <c r="AO18" s="2">
        <v>-5</v>
      </c>
      <c r="AP18" s="2">
        <v>-5</v>
      </c>
      <c r="AQ18" s="2">
        <v>-4</v>
      </c>
      <c r="AR18" s="2">
        <v>-4</v>
      </c>
      <c r="AS18" s="2">
        <v>-4</v>
      </c>
      <c r="AT18" s="2">
        <v>-5</v>
      </c>
      <c r="AU18" s="2">
        <v>-5</v>
      </c>
      <c r="AV18" s="2">
        <v>-5</v>
      </c>
      <c r="AW18" s="2">
        <v>-4</v>
      </c>
      <c r="AX18" s="2">
        <v>-4</v>
      </c>
      <c r="AY18" s="2">
        <v>-4</v>
      </c>
      <c r="AZ18" s="2">
        <v>-4</v>
      </c>
      <c r="BA18" s="2">
        <v>-5</v>
      </c>
      <c r="BB18" s="2">
        <v>-6</v>
      </c>
      <c r="BC18" s="2">
        <v>-6</v>
      </c>
      <c r="BD18" s="2">
        <v>-7</v>
      </c>
      <c r="BE18" s="2">
        <v>-8</v>
      </c>
      <c r="BF18" s="2">
        <v>-8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35">
      <c r="A19" s="2" t="s">
        <v>340</v>
      </c>
      <c r="B19" s="2">
        <v>95</v>
      </c>
      <c r="C19" s="2">
        <v>54</v>
      </c>
      <c r="D19" s="2">
        <v>0</v>
      </c>
      <c r="E19" s="2">
        <v>3</v>
      </c>
      <c r="F19" s="2">
        <v>2</v>
      </c>
      <c r="G19" s="2">
        <v>3</v>
      </c>
      <c r="H19" s="2">
        <v>6</v>
      </c>
      <c r="I19" s="2">
        <v>6</v>
      </c>
      <c r="J19" s="2">
        <v>6</v>
      </c>
      <c r="K19" s="2">
        <v>6</v>
      </c>
      <c r="L19" s="2">
        <v>5</v>
      </c>
      <c r="M19" s="2">
        <v>5</v>
      </c>
      <c r="N19" s="2">
        <v>5</v>
      </c>
      <c r="O19" s="2">
        <v>5</v>
      </c>
      <c r="P19" s="2">
        <v>5</v>
      </c>
      <c r="Q19" s="2">
        <v>4</v>
      </c>
      <c r="R19" s="2">
        <v>4</v>
      </c>
      <c r="S19" s="2">
        <v>5</v>
      </c>
      <c r="T19" s="2">
        <v>4</v>
      </c>
      <c r="U19" s="2">
        <v>4</v>
      </c>
      <c r="V19" s="2">
        <v>4</v>
      </c>
      <c r="W19" s="2">
        <v>3</v>
      </c>
      <c r="X19" s="2">
        <v>2</v>
      </c>
      <c r="Y19" s="2">
        <v>3</v>
      </c>
      <c r="Z19" s="2">
        <v>3</v>
      </c>
      <c r="AA19" s="2">
        <v>3</v>
      </c>
      <c r="AB19" s="2">
        <v>3</v>
      </c>
      <c r="AC19" s="2">
        <v>3</v>
      </c>
      <c r="AD19" s="2">
        <v>2</v>
      </c>
      <c r="AE19" s="2">
        <v>2</v>
      </c>
      <c r="AF19" s="2">
        <v>1</v>
      </c>
      <c r="AG19" s="2">
        <v>0</v>
      </c>
      <c r="AH19" s="2">
        <v>-1</v>
      </c>
      <c r="AI19" s="2">
        <v>0</v>
      </c>
      <c r="AJ19" s="2">
        <v>1</v>
      </c>
      <c r="AK19" s="2">
        <v>0</v>
      </c>
      <c r="AL19" s="2">
        <v>0</v>
      </c>
      <c r="AM19" s="2">
        <v>-1</v>
      </c>
      <c r="AN19" s="2">
        <v>0</v>
      </c>
      <c r="AO19" s="2">
        <v>1</v>
      </c>
      <c r="AP19" s="2">
        <v>0</v>
      </c>
      <c r="AQ19" s="2">
        <v>0</v>
      </c>
      <c r="AR19" s="2">
        <v>-1</v>
      </c>
      <c r="AS19" s="2">
        <v>-1</v>
      </c>
      <c r="AT19" s="2">
        <v>-1</v>
      </c>
      <c r="AU19" s="2">
        <v>-1</v>
      </c>
      <c r="AV19" s="2">
        <v>-2</v>
      </c>
      <c r="AW19" s="2">
        <v>-1</v>
      </c>
      <c r="AX19" s="2">
        <v>-2</v>
      </c>
      <c r="AY19" s="2">
        <v>-2</v>
      </c>
      <c r="AZ19" s="2">
        <v>-3</v>
      </c>
      <c r="BA19" s="2">
        <v>-3</v>
      </c>
      <c r="BB19" s="2">
        <v>-3</v>
      </c>
      <c r="BC19" s="2">
        <v>-4</v>
      </c>
      <c r="BD19" s="2">
        <v>-3</v>
      </c>
      <c r="BE19" s="2">
        <v>-3</v>
      </c>
      <c r="BF19" s="2">
        <v>-1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35">
      <c r="A20" s="2" t="s">
        <v>0</v>
      </c>
      <c r="B20" s="2">
        <v>96</v>
      </c>
      <c r="C20" s="2">
        <v>54</v>
      </c>
      <c r="D20" s="2">
        <v>0</v>
      </c>
      <c r="E20" s="2">
        <v>2</v>
      </c>
      <c r="F20" s="2">
        <v>2</v>
      </c>
      <c r="G20" s="2">
        <v>3</v>
      </c>
      <c r="H20" s="2">
        <v>4</v>
      </c>
      <c r="I20" s="2">
        <v>4</v>
      </c>
      <c r="J20" s="2">
        <v>4</v>
      </c>
      <c r="K20" s="2">
        <v>3</v>
      </c>
      <c r="L20" s="2">
        <v>3</v>
      </c>
      <c r="M20" s="2">
        <v>4</v>
      </c>
      <c r="N20" s="2">
        <v>3</v>
      </c>
      <c r="O20" s="2">
        <v>2</v>
      </c>
      <c r="P20" s="2">
        <v>0</v>
      </c>
      <c r="Q20" s="2">
        <v>1</v>
      </c>
      <c r="R20" s="2">
        <v>3</v>
      </c>
      <c r="S20" s="2">
        <v>3</v>
      </c>
      <c r="T20" s="2">
        <v>2</v>
      </c>
      <c r="U20" s="2">
        <v>1</v>
      </c>
      <c r="V20" s="2">
        <v>2</v>
      </c>
      <c r="W20" s="2">
        <v>2</v>
      </c>
      <c r="X20" s="2">
        <v>2</v>
      </c>
      <c r="Y20" s="2">
        <v>3</v>
      </c>
      <c r="Z20" s="2">
        <v>3</v>
      </c>
      <c r="AA20" s="2">
        <v>2</v>
      </c>
      <c r="AB20" s="2">
        <v>2</v>
      </c>
      <c r="AC20" s="2">
        <v>1</v>
      </c>
      <c r="AD20" s="2">
        <v>0</v>
      </c>
      <c r="AE20" s="2">
        <v>1</v>
      </c>
      <c r="AF20" s="2">
        <v>0</v>
      </c>
      <c r="AG20" s="2">
        <v>1</v>
      </c>
      <c r="AH20" s="2">
        <v>1</v>
      </c>
      <c r="AI20" s="2">
        <v>0</v>
      </c>
      <c r="AJ20" s="2">
        <v>1</v>
      </c>
      <c r="AK20" s="2">
        <v>2</v>
      </c>
      <c r="AL20" s="2">
        <v>1</v>
      </c>
      <c r="AM20" s="2">
        <v>0</v>
      </c>
      <c r="AN20" s="2">
        <v>0</v>
      </c>
      <c r="AO20" s="2">
        <v>1</v>
      </c>
      <c r="AP20" s="2">
        <v>1</v>
      </c>
      <c r="AQ20" s="2">
        <v>1</v>
      </c>
      <c r="AR20" s="2">
        <v>1</v>
      </c>
      <c r="AS20" s="2">
        <v>1</v>
      </c>
      <c r="AT20" s="2">
        <v>1</v>
      </c>
      <c r="AU20" s="2">
        <v>1</v>
      </c>
      <c r="AV20" s="2">
        <v>0</v>
      </c>
      <c r="AW20" s="2">
        <v>0</v>
      </c>
      <c r="AX20" s="2">
        <v>0</v>
      </c>
      <c r="AY20" s="2">
        <v>1</v>
      </c>
      <c r="AZ20" s="2">
        <v>1</v>
      </c>
      <c r="BA20" s="2">
        <v>2</v>
      </c>
      <c r="BB20" s="2">
        <v>2</v>
      </c>
      <c r="BC20" s="2">
        <v>2</v>
      </c>
      <c r="BD20" s="2">
        <v>3</v>
      </c>
      <c r="BE20" s="2">
        <v>2</v>
      </c>
      <c r="BF20" s="2">
        <v>2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35">
      <c r="A21" s="2" t="s">
        <v>339</v>
      </c>
      <c r="B21" s="2">
        <v>97</v>
      </c>
      <c r="C21" s="2">
        <v>54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-1</v>
      </c>
      <c r="J21" s="2">
        <v>0</v>
      </c>
      <c r="K21" s="2">
        <v>1</v>
      </c>
      <c r="L21" s="2">
        <v>0</v>
      </c>
      <c r="M21" s="2">
        <v>1</v>
      </c>
      <c r="N21" s="2">
        <v>2</v>
      </c>
      <c r="O21" s="2">
        <v>2</v>
      </c>
      <c r="P21" s="2">
        <v>2</v>
      </c>
      <c r="Q21" s="2">
        <v>2</v>
      </c>
      <c r="R21" s="2">
        <v>2</v>
      </c>
      <c r="S21" s="2">
        <v>3</v>
      </c>
      <c r="T21" s="2">
        <v>4</v>
      </c>
      <c r="U21" s="2">
        <v>3</v>
      </c>
      <c r="V21" s="2">
        <v>2</v>
      </c>
      <c r="W21" s="2">
        <v>3</v>
      </c>
      <c r="X21" s="2">
        <v>4</v>
      </c>
      <c r="Y21" s="2">
        <v>4</v>
      </c>
      <c r="Z21" s="2">
        <v>4</v>
      </c>
      <c r="AA21" s="2">
        <v>3</v>
      </c>
      <c r="AB21" s="2">
        <v>2</v>
      </c>
      <c r="AC21" s="2">
        <v>2</v>
      </c>
      <c r="AD21" s="2">
        <v>1</v>
      </c>
      <c r="AE21" s="2">
        <v>2</v>
      </c>
      <c r="AF21" s="2">
        <v>3</v>
      </c>
      <c r="AG21" s="2">
        <v>3</v>
      </c>
      <c r="AH21" s="2">
        <v>3</v>
      </c>
      <c r="AI21" s="2">
        <v>3</v>
      </c>
      <c r="AJ21" s="2">
        <v>3</v>
      </c>
      <c r="AK21" s="2">
        <v>4</v>
      </c>
      <c r="AL21" s="2">
        <v>3</v>
      </c>
      <c r="AM21" s="2">
        <v>3</v>
      </c>
      <c r="AN21" s="2">
        <v>5</v>
      </c>
      <c r="AO21" s="2">
        <v>5</v>
      </c>
      <c r="AP21" s="2">
        <v>6</v>
      </c>
      <c r="AQ21" s="2">
        <v>7</v>
      </c>
      <c r="AR21" s="2">
        <v>7</v>
      </c>
      <c r="AS21" s="2">
        <v>8</v>
      </c>
      <c r="AT21" s="2">
        <v>8</v>
      </c>
      <c r="AU21" s="2">
        <v>9</v>
      </c>
      <c r="AV21" s="2">
        <v>8</v>
      </c>
      <c r="AW21" s="2">
        <v>8</v>
      </c>
      <c r="AX21" s="2">
        <v>7</v>
      </c>
      <c r="AY21" s="2">
        <v>7</v>
      </c>
      <c r="AZ21" s="2">
        <v>7</v>
      </c>
      <c r="BA21" s="2">
        <v>8</v>
      </c>
      <c r="BB21" s="2">
        <v>8</v>
      </c>
      <c r="BC21" s="2">
        <v>8</v>
      </c>
      <c r="BD21" s="2">
        <v>7</v>
      </c>
      <c r="BE21" s="2">
        <v>6</v>
      </c>
      <c r="BF21" s="2">
        <v>5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35">
      <c r="A22" s="2" t="s">
        <v>351</v>
      </c>
      <c r="B22" s="2">
        <v>98</v>
      </c>
      <c r="C22" s="2">
        <v>54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-1</v>
      </c>
      <c r="M22" s="2">
        <v>0</v>
      </c>
      <c r="N22" s="2">
        <v>1</v>
      </c>
      <c r="O22" s="2">
        <v>1</v>
      </c>
      <c r="P22" s="2">
        <v>1</v>
      </c>
      <c r="Q22" s="2">
        <v>1</v>
      </c>
      <c r="R22" s="2">
        <v>1</v>
      </c>
      <c r="S22" s="2">
        <v>1</v>
      </c>
      <c r="T22" s="2">
        <v>2</v>
      </c>
      <c r="U22" s="2">
        <v>2</v>
      </c>
      <c r="V22" s="2">
        <v>2</v>
      </c>
      <c r="W22" s="2">
        <v>3</v>
      </c>
      <c r="X22" s="2">
        <v>4</v>
      </c>
      <c r="Y22" s="2">
        <v>4</v>
      </c>
      <c r="Z22" s="2">
        <v>4</v>
      </c>
      <c r="AA22" s="2">
        <v>4</v>
      </c>
      <c r="AB22" s="2">
        <v>4</v>
      </c>
      <c r="AC22" s="2">
        <v>4</v>
      </c>
      <c r="AD22" s="2">
        <v>4</v>
      </c>
      <c r="AE22" s="2">
        <v>4</v>
      </c>
      <c r="AF22" s="2">
        <v>4</v>
      </c>
      <c r="AG22" s="2">
        <v>3</v>
      </c>
      <c r="AH22" s="2">
        <v>3</v>
      </c>
      <c r="AI22" s="2">
        <v>4</v>
      </c>
      <c r="AJ22" s="2">
        <v>4</v>
      </c>
      <c r="AK22" s="2">
        <v>4</v>
      </c>
      <c r="AL22" s="2">
        <v>3</v>
      </c>
      <c r="AM22" s="2">
        <v>2</v>
      </c>
      <c r="AN22" s="2">
        <v>3</v>
      </c>
      <c r="AO22" s="2">
        <v>3</v>
      </c>
      <c r="AP22" s="2">
        <v>4</v>
      </c>
      <c r="AQ22" s="2">
        <v>3</v>
      </c>
      <c r="AR22" s="2">
        <v>4</v>
      </c>
      <c r="AS22" s="2">
        <v>4</v>
      </c>
      <c r="AT22" s="2">
        <v>4</v>
      </c>
      <c r="AU22" s="2">
        <v>4</v>
      </c>
      <c r="AV22" s="2">
        <v>4</v>
      </c>
      <c r="AW22" s="2">
        <v>6</v>
      </c>
      <c r="AX22" s="2">
        <v>6</v>
      </c>
      <c r="AY22" s="2">
        <v>7</v>
      </c>
      <c r="AZ22" s="2">
        <v>7</v>
      </c>
      <c r="BA22" s="2">
        <v>7</v>
      </c>
      <c r="BB22" s="2">
        <v>7</v>
      </c>
      <c r="BC22" s="2">
        <v>7</v>
      </c>
      <c r="BD22" s="2">
        <v>7</v>
      </c>
      <c r="BE22" s="2">
        <v>6</v>
      </c>
      <c r="BF22" s="2">
        <v>6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35">
      <c r="A23" s="2" t="s">
        <v>352</v>
      </c>
      <c r="B23" s="2">
        <v>99</v>
      </c>
      <c r="C23" s="2">
        <v>54</v>
      </c>
      <c r="D23" s="2">
        <v>0</v>
      </c>
      <c r="E23" s="2">
        <v>1</v>
      </c>
      <c r="F23" s="2">
        <v>2</v>
      </c>
      <c r="G23" s="2">
        <v>2</v>
      </c>
      <c r="H23" s="2">
        <v>2</v>
      </c>
      <c r="I23" s="2">
        <v>2</v>
      </c>
      <c r="J23" s="2">
        <v>3</v>
      </c>
      <c r="K23" s="2">
        <v>2</v>
      </c>
      <c r="L23" s="2">
        <v>2</v>
      </c>
      <c r="M23" s="2">
        <v>2</v>
      </c>
      <c r="N23" s="2">
        <v>2</v>
      </c>
      <c r="O23" s="2">
        <v>4</v>
      </c>
      <c r="P23" s="2">
        <v>3</v>
      </c>
      <c r="Q23" s="2">
        <v>4</v>
      </c>
      <c r="R23" s="2">
        <v>4</v>
      </c>
      <c r="S23" s="2">
        <v>5</v>
      </c>
      <c r="T23" s="2">
        <v>4</v>
      </c>
      <c r="U23" s="2">
        <v>3</v>
      </c>
      <c r="V23" s="2">
        <v>4</v>
      </c>
      <c r="W23" s="2">
        <v>4</v>
      </c>
      <c r="X23" s="2">
        <v>4</v>
      </c>
      <c r="Y23" s="2">
        <v>4</v>
      </c>
      <c r="Z23" s="2">
        <v>4</v>
      </c>
      <c r="AA23" s="2">
        <v>3</v>
      </c>
      <c r="AB23" s="2">
        <v>2</v>
      </c>
      <c r="AC23" s="2">
        <v>2</v>
      </c>
      <c r="AD23" s="2">
        <v>1</v>
      </c>
      <c r="AE23" s="2">
        <v>2</v>
      </c>
      <c r="AF23" s="2">
        <v>1</v>
      </c>
      <c r="AG23" s="2">
        <v>2</v>
      </c>
      <c r="AH23" s="2">
        <v>3</v>
      </c>
      <c r="AI23" s="2">
        <v>2</v>
      </c>
      <c r="AJ23" s="2">
        <v>2</v>
      </c>
      <c r="AK23" s="2">
        <v>2</v>
      </c>
      <c r="AL23" s="2">
        <v>3</v>
      </c>
      <c r="AM23" s="2">
        <v>3</v>
      </c>
      <c r="AN23" s="2">
        <v>3</v>
      </c>
      <c r="AO23" s="2">
        <v>4</v>
      </c>
      <c r="AP23" s="2">
        <v>3</v>
      </c>
      <c r="AQ23" s="2">
        <v>5</v>
      </c>
      <c r="AR23" s="2">
        <v>5</v>
      </c>
      <c r="AS23" s="2">
        <v>4</v>
      </c>
      <c r="AT23" s="2">
        <v>4</v>
      </c>
      <c r="AU23" s="2">
        <v>5</v>
      </c>
      <c r="AV23" s="2">
        <v>4</v>
      </c>
      <c r="AW23" s="2">
        <v>5</v>
      </c>
      <c r="AX23" s="2">
        <v>5</v>
      </c>
      <c r="AY23" s="2">
        <v>6</v>
      </c>
      <c r="AZ23" s="2">
        <v>6</v>
      </c>
      <c r="BA23" s="2">
        <v>6</v>
      </c>
      <c r="BB23" s="2">
        <v>5</v>
      </c>
      <c r="BC23" s="2">
        <v>5</v>
      </c>
      <c r="BD23" s="2">
        <v>6</v>
      </c>
      <c r="BE23" s="2">
        <v>6</v>
      </c>
      <c r="BF23" s="2">
        <v>7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35">
      <c r="A24" s="2" t="s">
        <v>353</v>
      </c>
      <c r="B24" s="2">
        <v>100</v>
      </c>
      <c r="C24" s="2">
        <v>54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2</v>
      </c>
      <c r="R24" s="2">
        <v>4</v>
      </c>
      <c r="S24" s="2">
        <v>5</v>
      </c>
      <c r="T24" s="2">
        <v>4</v>
      </c>
      <c r="U24" s="2">
        <v>3</v>
      </c>
      <c r="V24" s="2">
        <v>3</v>
      </c>
      <c r="W24" s="2">
        <v>3</v>
      </c>
      <c r="X24" s="2">
        <v>3</v>
      </c>
      <c r="Y24" s="2">
        <v>3</v>
      </c>
      <c r="Z24" s="2">
        <v>3</v>
      </c>
      <c r="AA24" s="2">
        <v>3</v>
      </c>
      <c r="AB24" s="2">
        <v>2</v>
      </c>
      <c r="AC24" s="2">
        <v>2</v>
      </c>
      <c r="AD24" s="2">
        <v>1</v>
      </c>
      <c r="AE24" s="2">
        <v>3</v>
      </c>
      <c r="AF24" s="2">
        <v>5</v>
      </c>
      <c r="AG24" s="2">
        <v>6</v>
      </c>
      <c r="AH24" s="2">
        <v>6</v>
      </c>
      <c r="AI24" s="2">
        <v>5</v>
      </c>
      <c r="AJ24" s="2">
        <v>4</v>
      </c>
      <c r="AK24" s="2">
        <v>5</v>
      </c>
      <c r="AL24" s="2">
        <v>4</v>
      </c>
      <c r="AM24" s="2">
        <v>3</v>
      </c>
      <c r="AN24" s="2">
        <v>3</v>
      </c>
      <c r="AO24" s="2">
        <v>3</v>
      </c>
      <c r="AP24" s="2">
        <v>5</v>
      </c>
      <c r="AQ24" s="2">
        <v>5</v>
      </c>
      <c r="AR24" s="2">
        <v>5</v>
      </c>
      <c r="AS24" s="2">
        <v>4</v>
      </c>
      <c r="AT24" s="2">
        <v>4</v>
      </c>
      <c r="AU24" s="2">
        <v>3</v>
      </c>
      <c r="AV24" s="2">
        <v>3</v>
      </c>
      <c r="AW24" s="2">
        <v>4</v>
      </c>
      <c r="AX24" s="2">
        <v>4</v>
      </c>
      <c r="AY24" s="2">
        <v>4</v>
      </c>
      <c r="AZ24" s="2">
        <v>4</v>
      </c>
      <c r="BA24" s="2">
        <v>4</v>
      </c>
      <c r="BB24" s="2">
        <v>7</v>
      </c>
      <c r="BC24" s="2">
        <v>8</v>
      </c>
      <c r="BD24" s="2">
        <v>8</v>
      </c>
      <c r="BE24" s="2">
        <v>7</v>
      </c>
      <c r="BF24" s="2">
        <v>7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35">
      <c r="A25" s="2" t="s">
        <v>354</v>
      </c>
      <c r="B25" s="2">
        <v>101</v>
      </c>
      <c r="C25" s="2">
        <v>54</v>
      </c>
      <c r="D25" s="2">
        <v>0</v>
      </c>
      <c r="E25" s="2">
        <v>0</v>
      </c>
      <c r="F25" s="2">
        <v>1</v>
      </c>
      <c r="G25" s="2">
        <v>2</v>
      </c>
      <c r="H25" s="2">
        <v>2</v>
      </c>
      <c r="I25" s="2">
        <v>2</v>
      </c>
      <c r="J25" s="2">
        <v>2</v>
      </c>
      <c r="K25" s="2">
        <v>2</v>
      </c>
      <c r="L25" s="2">
        <v>1</v>
      </c>
      <c r="M25" s="2">
        <v>1</v>
      </c>
      <c r="N25" s="2">
        <v>1</v>
      </c>
      <c r="O25" s="2">
        <v>1</v>
      </c>
      <c r="P25" s="2">
        <v>0</v>
      </c>
      <c r="Q25" s="2">
        <v>0</v>
      </c>
      <c r="R25" s="2">
        <v>1</v>
      </c>
      <c r="S25" s="2">
        <v>1</v>
      </c>
      <c r="T25" s="2">
        <v>0</v>
      </c>
      <c r="U25" s="2">
        <v>0</v>
      </c>
      <c r="V25" s="2">
        <v>-1</v>
      </c>
      <c r="W25" s="2">
        <v>0</v>
      </c>
      <c r="X25" s="2">
        <v>1</v>
      </c>
      <c r="Y25" s="2">
        <v>0</v>
      </c>
      <c r="Z25" s="2">
        <v>0</v>
      </c>
      <c r="AA25" s="2">
        <v>0</v>
      </c>
      <c r="AB25" s="2">
        <v>0</v>
      </c>
      <c r="AC25" s="2">
        <v>-1</v>
      </c>
      <c r="AD25" s="2">
        <v>-2</v>
      </c>
      <c r="AE25" s="2">
        <v>0</v>
      </c>
      <c r="AF25" s="2">
        <v>0</v>
      </c>
      <c r="AG25" s="2">
        <v>0</v>
      </c>
      <c r="AH25" s="2">
        <v>2</v>
      </c>
      <c r="AI25" s="2">
        <v>1</v>
      </c>
      <c r="AJ25" s="2">
        <v>0</v>
      </c>
      <c r="AK25" s="2">
        <v>1</v>
      </c>
      <c r="AL25" s="2">
        <v>0</v>
      </c>
      <c r="AM25" s="2">
        <v>1</v>
      </c>
      <c r="AN25" s="2">
        <v>1</v>
      </c>
      <c r="AO25" s="2">
        <v>2</v>
      </c>
      <c r="AP25" s="2">
        <v>2</v>
      </c>
      <c r="AQ25" s="2">
        <v>2</v>
      </c>
      <c r="AR25" s="2">
        <v>2</v>
      </c>
      <c r="AS25" s="2">
        <v>1</v>
      </c>
      <c r="AT25" s="2">
        <v>1</v>
      </c>
      <c r="AU25" s="2">
        <v>1</v>
      </c>
      <c r="AV25" s="2">
        <v>1</v>
      </c>
      <c r="AW25" s="2">
        <v>1</v>
      </c>
      <c r="AX25" s="2">
        <v>2</v>
      </c>
      <c r="AY25" s="2">
        <v>3</v>
      </c>
      <c r="AZ25" s="2">
        <v>3</v>
      </c>
      <c r="BA25" s="2">
        <v>3</v>
      </c>
      <c r="BB25" s="2">
        <v>3</v>
      </c>
      <c r="BC25" s="2">
        <v>3</v>
      </c>
      <c r="BD25" s="2">
        <v>4</v>
      </c>
      <c r="BE25" s="2">
        <v>6</v>
      </c>
      <c r="BF25" s="2">
        <v>7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35">
      <c r="A26" s="2" t="s">
        <v>2</v>
      </c>
      <c r="B26" s="2">
        <v>102</v>
      </c>
      <c r="C26" s="2">
        <v>54</v>
      </c>
      <c r="D26" s="2">
        <v>0</v>
      </c>
      <c r="E26" s="2">
        <v>1</v>
      </c>
      <c r="F26" s="2">
        <v>0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2</v>
      </c>
      <c r="N26" s="2">
        <v>3</v>
      </c>
      <c r="O26" s="2">
        <v>4</v>
      </c>
      <c r="P26" s="2">
        <v>3</v>
      </c>
      <c r="Q26" s="2">
        <v>3</v>
      </c>
      <c r="R26" s="2">
        <v>5</v>
      </c>
      <c r="S26" s="2">
        <v>5</v>
      </c>
      <c r="T26" s="2">
        <v>4</v>
      </c>
      <c r="U26" s="2">
        <v>4</v>
      </c>
      <c r="V26" s="2">
        <v>4</v>
      </c>
      <c r="W26" s="2">
        <v>5</v>
      </c>
      <c r="X26" s="2">
        <v>4</v>
      </c>
      <c r="Y26" s="2">
        <v>5</v>
      </c>
      <c r="Z26" s="2">
        <v>5</v>
      </c>
      <c r="AA26" s="2">
        <v>5</v>
      </c>
      <c r="AB26" s="2">
        <v>6</v>
      </c>
      <c r="AC26" s="2">
        <v>6</v>
      </c>
      <c r="AD26" s="2">
        <v>5</v>
      </c>
      <c r="AE26" s="2">
        <v>5</v>
      </c>
      <c r="AF26" s="2">
        <v>5</v>
      </c>
      <c r="AG26" s="2">
        <v>4</v>
      </c>
      <c r="AH26" s="2">
        <v>3</v>
      </c>
      <c r="AI26" s="2">
        <v>4</v>
      </c>
      <c r="AJ26" s="2">
        <v>4</v>
      </c>
      <c r="AK26" s="2">
        <v>4</v>
      </c>
      <c r="AL26" s="2">
        <v>3</v>
      </c>
      <c r="AM26" s="2">
        <v>3</v>
      </c>
      <c r="AN26" s="2">
        <v>3</v>
      </c>
      <c r="AO26" s="2">
        <v>4</v>
      </c>
      <c r="AP26" s="2">
        <v>4</v>
      </c>
      <c r="AQ26" s="2">
        <v>4</v>
      </c>
      <c r="AR26" s="2">
        <v>4</v>
      </c>
      <c r="AS26" s="2">
        <v>4</v>
      </c>
      <c r="AT26" s="2">
        <v>4</v>
      </c>
      <c r="AU26" s="2">
        <v>4</v>
      </c>
      <c r="AV26" s="2">
        <v>5</v>
      </c>
      <c r="AW26" s="2">
        <v>5</v>
      </c>
      <c r="AX26" s="2">
        <v>6</v>
      </c>
      <c r="AY26" s="2">
        <v>6</v>
      </c>
      <c r="AZ26" s="2">
        <v>7</v>
      </c>
      <c r="BA26" s="2">
        <v>6</v>
      </c>
      <c r="BB26" s="2">
        <v>8</v>
      </c>
      <c r="BC26" s="2">
        <v>8</v>
      </c>
      <c r="BD26" s="2">
        <v>8</v>
      </c>
      <c r="BE26" s="2">
        <v>8</v>
      </c>
      <c r="BF26" s="2">
        <v>8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35">
      <c r="A27" s="2" t="s">
        <v>355</v>
      </c>
      <c r="B27" s="2">
        <v>103</v>
      </c>
      <c r="C27" s="2">
        <v>54</v>
      </c>
      <c r="D27" s="2">
        <v>0</v>
      </c>
      <c r="E27" s="2">
        <v>3</v>
      </c>
      <c r="F27" s="2">
        <v>3</v>
      </c>
      <c r="G27" s="2">
        <v>3</v>
      </c>
      <c r="H27" s="2">
        <v>3</v>
      </c>
      <c r="I27" s="2">
        <v>2</v>
      </c>
      <c r="J27" s="2">
        <v>2</v>
      </c>
      <c r="K27" s="2">
        <v>1</v>
      </c>
      <c r="L27" s="2">
        <v>0</v>
      </c>
      <c r="M27" s="2">
        <v>2</v>
      </c>
      <c r="N27" s="2">
        <v>2</v>
      </c>
      <c r="O27" s="2">
        <v>3</v>
      </c>
      <c r="P27" s="2">
        <v>4</v>
      </c>
      <c r="Q27" s="2">
        <v>4</v>
      </c>
      <c r="R27" s="2">
        <v>3</v>
      </c>
      <c r="S27" s="2">
        <v>3</v>
      </c>
      <c r="T27" s="2">
        <v>4</v>
      </c>
      <c r="U27" s="2">
        <v>4</v>
      </c>
      <c r="V27" s="2">
        <v>5</v>
      </c>
      <c r="W27" s="2">
        <v>5</v>
      </c>
      <c r="X27" s="2">
        <v>5</v>
      </c>
      <c r="Y27" s="2">
        <v>7</v>
      </c>
      <c r="Z27" s="2">
        <v>7</v>
      </c>
      <c r="AA27" s="2">
        <v>7</v>
      </c>
      <c r="AB27" s="2">
        <v>8</v>
      </c>
      <c r="AC27" s="2">
        <v>8</v>
      </c>
      <c r="AD27" s="2">
        <v>7</v>
      </c>
      <c r="AE27" s="2">
        <v>7</v>
      </c>
      <c r="AF27" s="2">
        <v>7</v>
      </c>
      <c r="AG27" s="2">
        <v>6</v>
      </c>
      <c r="AH27" s="2">
        <v>6</v>
      </c>
      <c r="AI27" s="2">
        <v>7</v>
      </c>
      <c r="AJ27" s="2">
        <v>6</v>
      </c>
      <c r="AK27" s="2">
        <v>6</v>
      </c>
      <c r="AL27" s="2">
        <v>7</v>
      </c>
      <c r="AM27" s="2">
        <v>6</v>
      </c>
      <c r="AN27" s="2">
        <v>5</v>
      </c>
      <c r="AO27" s="2">
        <v>5</v>
      </c>
      <c r="AP27" s="2">
        <v>6</v>
      </c>
      <c r="AQ27" s="2">
        <v>6</v>
      </c>
      <c r="AR27" s="2">
        <v>6</v>
      </c>
      <c r="AS27" s="2">
        <v>6</v>
      </c>
      <c r="AT27" s="2">
        <v>7</v>
      </c>
      <c r="AU27" s="2">
        <v>8</v>
      </c>
      <c r="AV27" s="2">
        <v>9</v>
      </c>
      <c r="AW27" s="2">
        <v>10</v>
      </c>
      <c r="AX27" s="2">
        <v>10</v>
      </c>
      <c r="AY27" s="2">
        <v>10</v>
      </c>
      <c r="AZ27" s="2">
        <v>10</v>
      </c>
      <c r="BA27" s="2">
        <v>11</v>
      </c>
      <c r="BB27" s="2">
        <v>12</v>
      </c>
      <c r="BC27" s="2">
        <v>11</v>
      </c>
      <c r="BD27" s="2">
        <v>11</v>
      </c>
      <c r="BE27" s="2">
        <v>10</v>
      </c>
      <c r="BF27" s="2">
        <v>9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35">
      <c r="A28" s="2" t="s">
        <v>357</v>
      </c>
      <c r="B28" s="2">
        <v>104</v>
      </c>
      <c r="C28" s="2">
        <v>54</v>
      </c>
      <c r="D28" s="2">
        <v>0</v>
      </c>
      <c r="E28" s="2">
        <v>1</v>
      </c>
      <c r="F28" s="2">
        <v>1</v>
      </c>
      <c r="G28" s="2">
        <v>0</v>
      </c>
      <c r="H28" s="2">
        <v>1</v>
      </c>
      <c r="I28" s="2">
        <v>1</v>
      </c>
      <c r="J28" s="2">
        <v>0</v>
      </c>
      <c r="K28" s="2">
        <v>-1</v>
      </c>
      <c r="L28" s="2">
        <v>-1</v>
      </c>
      <c r="M28" s="2">
        <v>-2</v>
      </c>
      <c r="N28" s="2">
        <v>0</v>
      </c>
      <c r="O28" s="2">
        <v>1</v>
      </c>
      <c r="P28" s="2">
        <v>3</v>
      </c>
      <c r="Q28" s="2">
        <v>3</v>
      </c>
      <c r="R28" s="2">
        <v>3</v>
      </c>
      <c r="S28" s="2">
        <v>3</v>
      </c>
      <c r="T28" s="2">
        <v>4</v>
      </c>
      <c r="U28" s="2">
        <v>4</v>
      </c>
      <c r="V28" s="2">
        <v>4</v>
      </c>
      <c r="W28" s="2">
        <v>5</v>
      </c>
      <c r="X28" s="2">
        <v>5</v>
      </c>
      <c r="Y28" s="2">
        <v>7</v>
      </c>
      <c r="Z28" s="2">
        <v>6</v>
      </c>
      <c r="AA28" s="2">
        <v>7</v>
      </c>
      <c r="AB28" s="2">
        <v>7</v>
      </c>
      <c r="AC28" s="2">
        <v>6</v>
      </c>
      <c r="AD28" s="2">
        <v>5</v>
      </c>
      <c r="AE28" s="2">
        <v>5</v>
      </c>
      <c r="AF28" s="2">
        <v>6</v>
      </c>
      <c r="AG28" s="2">
        <v>7</v>
      </c>
      <c r="AH28" s="2">
        <v>8</v>
      </c>
      <c r="AI28" s="2">
        <v>8</v>
      </c>
      <c r="AJ28" s="2">
        <v>8</v>
      </c>
      <c r="AK28" s="2">
        <v>9</v>
      </c>
      <c r="AL28" s="2">
        <v>9</v>
      </c>
      <c r="AM28" s="2">
        <v>8</v>
      </c>
      <c r="AN28" s="2">
        <v>10</v>
      </c>
      <c r="AO28" s="2">
        <v>10</v>
      </c>
      <c r="AP28" s="2">
        <v>9</v>
      </c>
      <c r="AQ28" s="2">
        <v>9</v>
      </c>
      <c r="AR28" s="2">
        <v>9</v>
      </c>
      <c r="AS28" s="2">
        <v>9</v>
      </c>
      <c r="AT28" s="2">
        <v>9</v>
      </c>
      <c r="AU28" s="2">
        <v>8</v>
      </c>
      <c r="AV28" s="2">
        <v>9</v>
      </c>
      <c r="AW28" s="2">
        <v>10</v>
      </c>
      <c r="AX28" s="2">
        <v>10</v>
      </c>
      <c r="AY28" s="2">
        <v>10</v>
      </c>
      <c r="AZ28" s="2">
        <v>10</v>
      </c>
      <c r="BA28" s="2">
        <v>10</v>
      </c>
      <c r="BB28" s="2">
        <v>10</v>
      </c>
      <c r="BC28" s="2">
        <v>9</v>
      </c>
      <c r="BD28" s="2">
        <v>10</v>
      </c>
      <c r="BE28" s="2">
        <v>9</v>
      </c>
      <c r="BF28" s="2">
        <v>9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35">
      <c r="A29" s="2" t="s">
        <v>358</v>
      </c>
      <c r="B29" s="2">
        <v>105</v>
      </c>
      <c r="C29" s="2">
        <v>54</v>
      </c>
      <c r="D29" s="2">
        <v>0</v>
      </c>
      <c r="E29" s="2">
        <v>0</v>
      </c>
      <c r="F29" s="2">
        <v>2</v>
      </c>
      <c r="G29" s="2">
        <v>3</v>
      </c>
      <c r="H29" s="2">
        <v>3</v>
      </c>
      <c r="I29" s="2">
        <v>2</v>
      </c>
      <c r="J29" s="2">
        <v>2</v>
      </c>
      <c r="K29" s="2">
        <v>1</v>
      </c>
      <c r="L29" s="2">
        <v>0</v>
      </c>
      <c r="M29" s="2">
        <v>0</v>
      </c>
      <c r="N29" s="2">
        <v>2</v>
      </c>
      <c r="O29" s="2">
        <v>2</v>
      </c>
      <c r="P29" s="2">
        <v>3</v>
      </c>
      <c r="Q29" s="2">
        <v>4</v>
      </c>
      <c r="R29" s="2">
        <v>4</v>
      </c>
      <c r="S29" s="2">
        <v>3</v>
      </c>
      <c r="T29" s="2">
        <v>4</v>
      </c>
      <c r="U29" s="2">
        <v>3</v>
      </c>
      <c r="V29" s="2">
        <v>2</v>
      </c>
      <c r="W29" s="2">
        <v>4</v>
      </c>
      <c r="X29" s="2">
        <v>3</v>
      </c>
      <c r="Y29" s="2">
        <v>4</v>
      </c>
      <c r="Z29" s="2">
        <v>4</v>
      </c>
      <c r="AA29" s="2">
        <v>4</v>
      </c>
      <c r="AB29" s="2">
        <v>4</v>
      </c>
      <c r="AC29" s="2">
        <v>5</v>
      </c>
      <c r="AD29" s="2">
        <v>4</v>
      </c>
      <c r="AE29" s="2">
        <v>4</v>
      </c>
      <c r="AF29" s="2">
        <v>4</v>
      </c>
      <c r="AG29" s="2">
        <v>4</v>
      </c>
      <c r="AH29" s="2">
        <v>4</v>
      </c>
      <c r="AI29" s="2">
        <v>5</v>
      </c>
      <c r="AJ29" s="2">
        <v>4</v>
      </c>
      <c r="AK29" s="2">
        <v>4</v>
      </c>
      <c r="AL29" s="2">
        <v>5</v>
      </c>
      <c r="AM29" s="2">
        <v>5</v>
      </c>
      <c r="AN29" s="2">
        <v>5</v>
      </c>
      <c r="AO29" s="2">
        <v>5</v>
      </c>
      <c r="AP29" s="2">
        <v>4</v>
      </c>
      <c r="AQ29" s="2">
        <v>4</v>
      </c>
      <c r="AR29" s="2">
        <v>4</v>
      </c>
      <c r="AS29" s="2">
        <v>4</v>
      </c>
      <c r="AT29" s="2">
        <v>4</v>
      </c>
      <c r="AU29" s="2">
        <v>7</v>
      </c>
      <c r="AV29" s="2">
        <v>6</v>
      </c>
      <c r="AW29" s="2">
        <v>6</v>
      </c>
      <c r="AX29" s="2">
        <v>8</v>
      </c>
      <c r="AY29" s="2">
        <v>8</v>
      </c>
      <c r="AZ29" s="2">
        <v>8</v>
      </c>
      <c r="BA29" s="2">
        <v>8</v>
      </c>
      <c r="BB29" s="2">
        <v>10</v>
      </c>
      <c r="BC29" s="2">
        <v>11</v>
      </c>
      <c r="BD29" s="2">
        <v>10</v>
      </c>
      <c r="BE29" s="2">
        <v>10</v>
      </c>
      <c r="BF29" s="2">
        <v>9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35">
      <c r="A30" s="2" t="s">
        <v>359</v>
      </c>
      <c r="B30" s="2">
        <v>106</v>
      </c>
      <c r="C30" s="2">
        <v>54</v>
      </c>
      <c r="D30" s="2">
        <v>0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0</v>
      </c>
      <c r="K30" s="2">
        <v>0</v>
      </c>
      <c r="L30" s="2">
        <v>-1</v>
      </c>
      <c r="M30" s="2">
        <v>-1</v>
      </c>
      <c r="N30" s="2">
        <v>-1</v>
      </c>
      <c r="O30" s="2">
        <v>0</v>
      </c>
      <c r="P30" s="2">
        <v>0</v>
      </c>
      <c r="Q30" s="2">
        <v>0</v>
      </c>
      <c r="R30" s="2">
        <v>1</v>
      </c>
      <c r="S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1</v>
      </c>
      <c r="Y30" s="2">
        <v>2</v>
      </c>
      <c r="Z30" s="2">
        <v>2</v>
      </c>
      <c r="AA30" s="2">
        <v>2</v>
      </c>
      <c r="AB30" s="2">
        <v>2</v>
      </c>
      <c r="AC30" s="2">
        <v>3</v>
      </c>
      <c r="AD30" s="2">
        <v>3</v>
      </c>
      <c r="AE30" s="2">
        <v>4</v>
      </c>
      <c r="AF30" s="2">
        <v>4</v>
      </c>
      <c r="AG30" s="2">
        <v>4</v>
      </c>
      <c r="AH30" s="2">
        <v>4</v>
      </c>
      <c r="AI30" s="2">
        <v>4</v>
      </c>
      <c r="AJ30" s="2">
        <v>4</v>
      </c>
      <c r="AK30" s="2">
        <v>4</v>
      </c>
      <c r="AL30" s="2">
        <v>3</v>
      </c>
      <c r="AM30" s="2">
        <v>2</v>
      </c>
      <c r="AN30" s="2">
        <v>2</v>
      </c>
      <c r="AO30" s="2">
        <v>3</v>
      </c>
      <c r="AP30" s="2">
        <v>2</v>
      </c>
      <c r="AQ30" s="2">
        <v>2</v>
      </c>
      <c r="AR30" s="2">
        <v>2</v>
      </c>
      <c r="AS30" s="2">
        <v>2</v>
      </c>
      <c r="AT30" s="2">
        <v>2</v>
      </c>
      <c r="AU30" s="2">
        <v>3</v>
      </c>
      <c r="AV30" s="2">
        <v>3</v>
      </c>
      <c r="AW30" s="2">
        <v>4</v>
      </c>
      <c r="AX30" s="2">
        <v>4</v>
      </c>
      <c r="AY30" s="2">
        <v>5</v>
      </c>
      <c r="AZ30" s="2">
        <v>4</v>
      </c>
      <c r="BA30" s="2">
        <v>4</v>
      </c>
      <c r="BB30" s="2">
        <v>6</v>
      </c>
      <c r="BC30" s="2">
        <v>6</v>
      </c>
      <c r="BD30" s="2">
        <v>7</v>
      </c>
      <c r="BE30" s="2">
        <v>6</v>
      </c>
      <c r="BF30" s="2">
        <v>9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35">
      <c r="A31" s="2" t="s">
        <v>360</v>
      </c>
      <c r="B31" s="2">
        <v>107</v>
      </c>
      <c r="C31" s="2">
        <v>54</v>
      </c>
      <c r="D31" s="2">
        <v>0</v>
      </c>
      <c r="E31" s="2">
        <v>2</v>
      </c>
      <c r="F31" s="2">
        <v>2</v>
      </c>
      <c r="G31" s="2">
        <v>2</v>
      </c>
      <c r="H31" s="2">
        <v>2</v>
      </c>
      <c r="I31" s="2">
        <v>3</v>
      </c>
      <c r="J31" s="2">
        <v>3</v>
      </c>
      <c r="K31" s="2">
        <v>3</v>
      </c>
      <c r="L31" s="2">
        <v>2</v>
      </c>
      <c r="M31" s="2">
        <v>2</v>
      </c>
      <c r="N31" s="2">
        <v>1</v>
      </c>
      <c r="O31" s="2">
        <v>1</v>
      </c>
      <c r="P31" s="2">
        <v>0</v>
      </c>
      <c r="Q31" s="2">
        <v>0</v>
      </c>
      <c r="R31" s="2">
        <v>-1</v>
      </c>
      <c r="S31" s="2">
        <v>-2</v>
      </c>
      <c r="T31" s="2">
        <v>-3</v>
      </c>
      <c r="U31" s="2">
        <v>-3</v>
      </c>
      <c r="V31" s="2">
        <v>-2</v>
      </c>
      <c r="W31" s="2">
        <v>-1</v>
      </c>
      <c r="X31" s="2">
        <v>-1</v>
      </c>
      <c r="Y31" s="2">
        <v>1</v>
      </c>
      <c r="Z31" s="2">
        <v>0</v>
      </c>
      <c r="AA31" s="2">
        <v>0</v>
      </c>
      <c r="AB31" s="2">
        <v>0</v>
      </c>
      <c r="AC31" s="2">
        <v>-1</v>
      </c>
      <c r="AD31" s="2">
        <v>-2</v>
      </c>
      <c r="AE31" s="2">
        <v>-1</v>
      </c>
      <c r="AF31" s="2">
        <v>0</v>
      </c>
      <c r="AG31" s="2">
        <v>-1</v>
      </c>
      <c r="AH31" s="2">
        <v>-2</v>
      </c>
      <c r="AI31" s="2">
        <v>-2</v>
      </c>
      <c r="AJ31" s="2">
        <v>-3</v>
      </c>
      <c r="AK31" s="2">
        <v>-3</v>
      </c>
      <c r="AL31" s="2">
        <v>-3</v>
      </c>
      <c r="AM31" s="2">
        <v>-3</v>
      </c>
      <c r="AN31" s="2">
        <v>-3</v>
      </c>
      <c r="AO31" s="2">
        <v>-3</v>
      </c>
      <c r="AP31" s="2">
        <v>-2</v>
      </c>
      <c r="AQ31" s="2">
        <v>-1</v>
      </c>
      <c r="AR31" s="2">
        <v>0</v>
      </c>
      <c r="AS31" s="2">
        <v>-1</v>
      </c>
      <c r="AT31" s="2">
        <v>2</v>
      </c>
      <c r="AU31" s="2">
        <v>2</v>
      </c>
      <c r="AV31" s="2">
        <v>2</v>
      </c>
      <c r="AW31" s="2">
        <v>2</v>
      </c>
      <c r="AX31" s="2">
        <v>4</v>
      </c>
      <c r="AY31" s="2">
        <v>3</v>
      </c>
      <c r="AZ31" s="2">
        <v>4</v>
      </c>
      <c r="BA31" s="2">
        <v>6</v>
      </c>
      <c r="BB31" s="2">
        <v>6</v>
      </c>
      <c r="BC31" s="2">
        <v>7</v>
      </c>
      <c r="BD31" s="2">
        <v>8</v>
      </c>
      <c r="BE31" s="2">
        <v>8</v>
      </c>
      <c r="BF31" s="2">
        <v>8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35">
      <c r="A32" s="2" t="s">
        <v>361</v>
      </c>
      <c r="B32" s="2">
        <v>108</v>
      </c>
      <c r="C32" s="2">
        <v>54</v>
      </c>
      <c r="D32" s="2">
        <v>0</v>
      </c>
      <c r="E32" s="2">
        <v>1</v>
      </c>
      <c r="F32" s="2">
        <v>1</v>
      </c>
      <c r="G32" s="2">
        <v>2</v>
      </c>
      <c r="H32" s="2">
        <v>3</v>
      </c>
      <c r="I32" s="2">
        <v>3</v>
      </c>
      <c r="J32" s="2">
        <v>2</v>
      </c>
      <c r="K32" s="2">
        <v>2</v>
      </c>
      <c r="L32" s="2">
        <v>2</v>
      </c>
      <c r="M32" s="2">
        <v>4</v>
      </c>
      <c r="N32" s="2">
        <v>5</v>
      </c>
      <c r="O32" s="2">
        <v>6</v>
      </c>
      <c r="P32" s="2">
        <v>6</v>
      </c>
      <c r="Q32" s="2">
        <v>6</v>
      </c>
      <c r="R32" s="2">
        <v>7</v>
      </c>
      <c r="S32" s="2">
        <v>8</v>
      </c>
      <c r="T32" s="2">
        <v>8</v>
      </c>
      <c r="U32" s="2">
        <v>8</v>
      </c>
      <c r="V32" s="2">
        <v>8</v>
      </c>
      <c r="W32" s="2">
        <v>9</v>
      </c>
      <c r="X32" s="2">
        <v>9</v>
      </c>
      <c r="Y32" s="2">
        <v>8</v>
      </c>
      <c r="Z32" s="2">
        <v>8</v>
      </c>
      <c r="AA32" s="2">
        <v>8</v>
      </c>
      <c r="AB32" s="2">
        <v>8</v>
      </c>
      <c r="AC32" s="2">
        <v>8</v>
      </c>
      <c r="AD32" s="2">
        <v>7</v>
      </c>
      <c r="AE32" s="2">
        <v>8</v>
      </c>
      <c r="AF32" s="2">
        <v>8</v>
      </c>
      <c r="AG32" s="2">
        <v>8</v>
      </c>
      <c r="AH32" s="2">
        <v>8</v>
      </c>
      <c r="AI32" s="2">
        <v>8</v>
      </c>
      <c r="AJ32" s="2">
        <v>8</v>
      </c>
      <c r="AK32" s="2">
        <v>8</v>
      </c>
      <c r="AL32" s="2">
        <v>7</v>
      </c>
      <c r="AM32" s="2">
        <v>6</v>
      </c>
      <c r="AN32" s="2">
        <v>6</v>
      </c>
      <c r="AO32" s="2">
        <v>6</v>
      </c>
      <c r="AP32" s="2">
        <v>5</v>
      </c>
      <c r="AQ32" s="2">
        <v>7</v>
      </c>
      <c r="AR32" s="2">
        <v>7</v>
      </c>
      <c r="AS32" s="2">
        <v>8</v>
      </c>
      <c r="AT32" s="2">
        <v>8</v>
      </c>
      <c r="AU32" s="2">
        <v>8</v>
      </c>
      <c r="AV32" s="2">
        <v>9</v>
      </c>
      <c r="AW32" s="2">
        <v>9</v>
      </c>
      <c r="AX32" s="2">
        <v>9</v>
      </c>
      <c r="AY32" s="2">
        <v>10</v>
      </c>
      <c r="AZ32" s="2">
        <v>10</v>
      </c>
      <c r="BA32" s="2">
        <v>11</v>
      </c>
      <c r="BB32" s="2">
        <v>11</v>
      </c>
      <c r="BC32" s="2">
        <v>11</v>
      </c>
      <c r="BD32" s="2">
        <v>12</v>
      </c>
      <c r="BE32" s="2">
        <v>12</v>
      </c>
      <c r="BF32" s="2">
        <v>12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35">
      <c r="A33" s="2" t="s">
        <v>362</v>
      </c>
      <c r="B33" s="2">
        <v>109</v>
      </c>
      <c r="C33" s="2">
        <v>54</v>
      </c>
      <c r="D33" s="2">
        <v>0</v>
      </c>
      <c r="E33" s="2">
        <v>0</v>
      </c>
      <c r="F33" s="2">
        <v>1</v>
      </c>
      <c r="G33" s="2">
        <v>2</v>
      </c>
      <c r="H33" s="2">
        <v>2</v>
      </c>
      <c r="I33" s="2">
        <v>2</v>
      </c>
      <c r="J33" s="2">
        <v>2</v>
      </c>
      <c r="K33" s="2">
        <v>2</v>
      </c>
      <c r="L33" s="2">
        <v>4</v>
      </c>
      <c r="M33" s="2">
        <v>4</v>
      </c>
      <c r="N33" s="2">
        <v>5</v>
      </c>
      <c r="O33" s="2">
        <v>5</v>
      </c>
      <c r="P33" s="2">
        <v>6</v>
      </c>
      <c r="Q33" s="2">
        <v>7</v>
      </c>
      <c r="R33" s="2">
        <v>6</v>
      </c>
      <c r="S33" s="2">
        <v>7</v>
      </c>
      <c r="T33" s="2">
        <v>6</v>
      </c>
      <c r="U33" s="2">
        <v>5</v>
      </c>
      <c r="V33" s="2">
        <v>5</v>
      </c>
      <c r="W33" s="2">
        <v>5</v>
      </c>
      <c r="X33" s="2">
        <v>6</v>
      </c>
      <c r="Y33" s="2">
        <v>7</v>
      </c>
      <c r="Z33" s="2">
        <v>7</v>
      </c>
      <c r="AA33" s="2">
        <v>7</v>
      </c>
      <c r="AB33" s="2">
        <v>7</v>
      </c>
      <c r="AC33" s="2">
        <v>6</v>
      </c>
      <c r="AD33" s="2">
        <v>6</v>
      </c>
      <c r="AE33" s="2">
        <v>8</v>
      </c>
      <c r="AF33" s="2">
        <v>9</v>
      </c>
      <c r="AG33" s="2">
        <v>9</v>
      </c>
      <c r="AH33" s="2">
        <v>9</v>
      </c>
      <c r="AI33" s="2">
        <v>8</v>
      </c>
      <c r="AJ33" s="2">
        <v>8</v>
      </c>
      <c r="AK33" s="2">
        <v>10</v>
      </c>
      <c r="AL33" s="2">
        <v>10</v>
      </c>
      <c r="AM33" s="2">
        <v>10</v>
      </c>
      <c r="AN33" s="2">
        <v>11</v>
      </c>
      <c r="AO33" s="2">
        <v>12</v>
      </c>
      <c r="AP33" s="2">
        <v>12</v>
      </c>
      <c r="AQ33" s="2">
        <v>12</v>
      </c>
      <c r="AR33" s="2">
        <v>13</v>
      </c>
      <c r="AS33" s="2">
        <v>12</v>
      </c>
      <c r="AT33" s="2">
        <v>11</v>
      </c>
      <c r="AU33" s="2">
        <v>10</v>
      </c>
      <c r="AV33" s="2">
        <v>11</v>
      </c>
      <c r="AW33" s="2">
        <v>12</v>
      </c>
      <c r="AX33" s="2">
        <v>12</v>
      </c>
      <c r="AY33" s="2">
        <v>11</v>
      </c>
      <c r="AZ33" s="2">
        <v>11</v>
      </c>
      <c r="BA33" s="2">
        <v>11</v>
      </c>
      <c r="BB33" s="2">
        <v>12</v>
      </c>
      <c r="BC33" s="2">
        <v>14</v>
      </c>
      <c r="BD33" s="2">
        <v>13</v>
      </c>
      <c r="BE33" s="2">
        <v>12</v>
      </c>
      <c r="BF33" s="2">
        <v>13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35">
      <c r="A34" s="2" t="s">
        <v>3</v>
      </c>
      <c r="B34" s="2">
        <v>110</v>
      </c>
      <c r="C34" s="2">
        <v>54</v>
      </c>
      <c r="D34" s="2">
        <v>0</v>
      </c>
      <c r="E34" s="2">
        <v>1</v>
      </c>
      <c r="F34" s="2">
        <v>2</v>
      </c>
      <c r="G34" s="2">
        <v>3</v>
      </c>
      <c r="H34" s="2">
        <v>3</v>
      </c>
      <c r="I34" s="2">
        <v>3</v>
      </c>
      <c r="J34" s="2">
        <v>4</v>
      </c>
      <c r="K34" s="2">
        <v>4</v>
      </c>
      <c r="L34" s="2">
        <v>3</v>
      </c>
      <c r="M34" s="2">
        <v>3</v>
      </c>
      <c r="N34" s="2">
        <v>3</v>
      </c>
      <c r="O34" s="2">
        <v>4</v>
      </c>
      <c r="P34" s="2">
        <v>4</v>
      </c>
      <c r="Q34" s="2">
        <v>3</v>
      </c>
      <c r="R34" s="2">
        <v>3</v>
      </c>
      <c r="S34" s="2">
        <v>3</v>
      </c>
      <c r="T34" s="2">
        <v>2</v>
      </c>
      <c r="U34" s="2">
        <v>1</v>
      </c>
      <c r="V34" s="2">
        <v>2</v>
      </c>
      <c r="W34" s="2">
        <v>3</v>
      </c>
      <c r="X34" s="2">
        <v>5</v>
      </c>
      <c r="Y34" s="2">
        <v>6</v>
      </c>
      <c r="Z34" s="2">
        <v>6</v>
      </c>
      <c r="AA34" s="2">
        <v>6</v>
      </c>
      <c r="AB34" s="2">
        <v>7</v>
      </c>
      <c r="AC34" s="2">
        <v>7</v>
      </c>
      <c r="AD34" s="2">
        <v>6</v>
      </c>
      <c r="AE34" s="2">
        <v>7</v>
      </c>
      <c r="AF34" s="2">
        <v>7</v>
      </c>
      <c r="AG34" s="2">
        <v>7</v>
      </c>
      <c r="AH34" s="2">
        <v>8</v>
      </c>
      <c r="AI34" s="2">
        <v>8</v>
      </c>
      <c r="AJ34" s="2">
        <v>8</v>
      </c>
      <c r="AK34" s="2">
        <v>8</v>
      </c>
      <c r="AL34" s="2">
        <v>8</v>
      </c>
      <c r="AM34" s="2">
        <v>8</v>
      </c>
      <c r="AN34" s="2">
        <v>8</v>
      </c>
      <c r="AO34" s="2">
        <v>10</v>
      </c>
      <c r="AP34" s="2">
        <v>11</v>
      </c>
      <c r="AQ34" s="2">
        <v>12</v>
      </c>
      <c r="AR34" s="2">
        <v>12</v>
      </c>
      <c r="AS34" s="2">
        <v>12</v>
      </c>
      <c r="AT34" s="2">
        <v>12</v>
      </c>
      <c r="AU34" s="2">
        <v>12</v>
      </c>
      <c r="AV34" s="2">
        <v>12</v>
      </c>
      <c r="AW34" s="2">
        <v>13</v>
      </c>
      <c r="AX34" s="2">
        <v>14</v>
      </c>
      <c r="AY34" s="2">
        <v>15</v>
      </c>
      <c r="AZ34" s="2">
        <v>15</v>
      </c>
      <c r="BA34" s="2">
        <v>15</v>
      </c>
      <c r="BB34" s="2">
        <v>15</v>
      </c>
      <c r="BC34" s="2">
        <v>15</v>
      </c>
      <c r="BD34" s="2">
        <v>14</v>
      </c>
      <c r="BE34" s="2">
        <v>14</v>
      </c>
      <c r="BF34" s="2">
        <v>14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35">
      <c r="A35" s="2" t="s">
        <v>364</v>
      </c>
      <c r="B35" s="2">
        <v>111</v>
      </c>
      <c r="C35" s="2">
        <v>54</v>
      </c>
      <c r="D35" s="2">
        <v>0</v>
      </c>
      <c r="E35" s="2">
        <v>0</v>
      </c>
      <c r="F35" s="2">
        <v>0</v>
      </c>
      <c r="G35" s="2">
        <v>0</v>
      </c>
      <c r="H35" s="2">
        <v>1</v>
      </c>
      <c r="I35" s="2">
        <v>0</v>
      </c>
      <c r="J35" s="2">
        <v>-1</v>
      </c>
      <c r="K35" s="2">
        <v>-1</v>
      </c>
      <c r="L35" s="2">
        <v>-2</v>
      </c>
      <c r="M35" s="2">
        <v>0</v>
      </c>
      <c r="N35" s="2">
        <v>0</v>
      </c>
      <c r="O35" s="2">
        <v>-1</v>
      </c>
      <c r="P35" s="2">
        <v>-1</v>
      </c>
      <c r="Q35" s="2">
        <v>0</v>
      </c>
      <c r="R35" s="2">
        <v>1</v>
      </c>
      <c r="S35" s="2">
        <v>0</v>
      </c>
      <c r="T35" s="2">
        <v>-1</v>
      </c>
      <c r="U35" s="2">
        <v>-2</v>
      </c>
      <c r="V35" s="2">
        <v>-1</v>
      </c>
      <c r="W35" s="2">
        <v>0</v>
      </c>
      <c r="X35" s="2">
        <v>1</v>
      </c>
      <c r="Y35" s="2">
        <v>2</v>
      </c>
      <c r="Z35" s="2">
        <v>2</v>
      </c>
      <c r="AA35" s="2">
        <v>3</v>
      </c>
      <c r="AB35" s="2">
        <v>3</v>
      </c>
      <c r="AC35" s="2">
        <v>3</v>
      </c>
      <c r="AD35" s="2">
        <v>3</v>
      </c>
      <c r="AE35" s="2">
        <v>4</v>
      </c>
      <c r="AF35" s="2">
        <v>8</v>
      </c>
      <c r="AG35" s="2">
        <v>7</v>
      </c>
      <c r="AH35" s="2">
        <v>8</v>
      </c>
      <c r="AI35" s="2">
        <v>7</v>
      </c>
      <c r="AJ35" s="2">
        <v>6</v>
      </c>
      <c r="AK35" s="2">
        <v>6</v>
      </c>
      <c r="AL35" s="2">
        <v>8</v>
      </c>
      <c r="AM35" s="2">
        <v>7</v>
      </c>
      <c r="AN35" s="2">
        <v>7</v>
      </c>
      <c r="AO35" s="2">
        <v>7</v>
      </c>
      <c r="AP35" s="2">
        <v>7</v>
      </c>
      <c r="AQ35" s="2">
        <v>9</v>
      </c>
      <c r="AR35" s="2">
        <v>9</v>
      </c>
      <c r="AS35" s="2">
        <v>9</v>
      </c>
      <c r="AT35" s="2">
        <v>9</v>
      </c>
      <c r="AU35" s="2">
        <v>9</v>
      </c>
      <c r="AV35" s="2">
        <v>9</v>
      </c>
      <c r="AW35" s="2">
        <v>10</v>
      </c>
      <c r="AX35" s="2">
        <v>12</v>
      </c>
      <c r="AY35" s="2">
        <v>12</v>
      </c>
      <c r="AZ35" s="2">
        <v>13</v>
      </c>
      <c r="BA35" s="2">
        <v>13</v>
      </c>
      <c r="BB35" s="2">
        <v>14</v>
      </c>
      <c r="BC35" s="2">
        <v>13</v>
      </c>
      <c r="BD35" s="2">
        <v>15</v>
      </c>
      <c r="BE35" s="2">
        <v>14</v>
      </c>
      <c r="BF35" s="2">
        <v>14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35">
      <c r="A36" s="2" t="s">
        <v>365</v>
      </c>
      <c r="B36" s="2">
        <v>112</v>
      </c>
      <c r="C36" s="2">
        <v>54</v>
      </c>
      <c r="D36" s="2">
        <v>0</v>
      </c>
      <c r="E36" s="2">
        <v>1</v>
      </c>
      <c r="F36" s="2">
        <v>0</v>
      </c>
      <c r="G36" s="2">
        <v>2</v>
      </c>
      <c r="H36" s="2">
        <v>4</v>
      </c>
      <c r="I36" s="2">
        <v>4</v>
      </c>
      <c r="J36" s="2">
        <v>7</v>
      </c>
      <c r="K36" s="2">
        <v>7</v>
      </c>
      <c r="L36" s="2">
        <v>6</v>
      </c>
      <c r="M36" s="2">
        <v>6</v>
      </c>
      <c r="N36" s="2">
        <v>7</v>
      </c>
      <c r="O36" s="2">
        <v>6</v>
      </c>
      <c r="P36" s="2">
        <v>6</v>
      </c>
      <c r="Q36" s="2">
        <v>6</v>
      </c>
      <c r="R36" s="2">
        <v>5</v>
      </c>
      <c r="S36" s="2">
        <v>5</v>
      </c>
      <c r="T36" s="2">
        <v>6</v>
      </c>
      <c r="U36" s="2">
        <v>6</v>
      </c>
      <c r="V36" s="2">
        <v>6</v>
      </c>
      <c r="W36" s="2">
        <v>7</v>
      </c>
      <c r="X36" s="2">
        <v>8</v>
      </c>
      <c r="Y36" s="2">
        <v>8</v>
      </c>
      <c r="Z36" s="2">
        <v>8</v>
      </c>
      <c r="AA36" s="2">
        <v>8</v>
      </c>
      <c r="AB36" s="2">
        <v>8</v>
      </c>
      <c r="AC36" s="2">
        <v>9</v>
      </c>
      <c r="AD36" s="2">
        <v>9</v>
      </c>
      <c r="AE36" s="2">
        <v>8</v>
      </c>
      <c r="AF36" s="2">
        <v>9</v>
      </c>
      <c r="AG36" s="2">
        <v>9</v>
      </c>
      <c r="AH36" s="2">
        <v>9</v>
      </c>
      <c r="AI36" s="2">
        <v>10</v>
      </c>
      <c r="AJ36" s="2">
        <v>13</v>
      </c>
      <c r="AK36" s="2">
        <v>14</v>
      </c>
      <c r="AL36" s="2">
        <v>15</v>
      </c>
      <c r="AM36" s="2">
        <v>15</v>
      </c>
      <c r="AN36" s="2">
        <v>14</v>
      </c>
      <c r="AO36" s="2">
        <v>15</v>
      </c>
      <c r="AP36" s="2">
        <v>15</v>
      </c>
      <c r="AQ36" s="2">
        <v>16</v>
      </c>
      <c r="AR36" s="2">
        <v>15</v>
      </c>
      <c r="AS36" s="2">
        <v>14</v>
      </c>
      <c r="AT36" s="2">
        <v>16</v>
      </c>
      <c r="AU36" s="2">
        <v>16</v>
      </c>
      <c r="AV36" s="2">
        <v>16</v>
      </c>
      <c r="AW36" s="2">
        <v>17</v>
      </c>
      <c r="AX36" s="2">
        <v>17</v>
      </c>
      <c r="AY36" s="2">
        <v>16</v>
      </c>
      <c r="AZ36" s="2">
        <v>17</v>
      </c>
      <c r="BA36" s="2">
        <v>17</v>
      </c>
      <c r="BB36" s="2">
        <v>16</v>
      </c>
      <c r="BC36" s="2">
        <v>16</v>
      </c>
      <c r="BD36" s="2">
        <v>16</v>
      </c>
      <c r="BE36" s="2">
        <v>15</v>
      </c>
      <c r="BF36" s="2">
        <v>15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35">
      <c r="A37" s="2" t="s">
        <v>317</v>
      </c>
      <c r="B37" s="2">
        <v>113</v>
      </c>
      <c r="C37" s="2">
        <v>54</v>
      </c>
      <c r="D37" s="2">
        <v>0</v>
      </c>
      <c r="E37" s="2">
        <v>1</v>
      </c>
      <c r="F37" s="2">
        <v>1</v>
      </c>
      <c r="G37" s="2">
        <v>2</v>
      </c>
      <c r="H37" s="2">
        <v>3</v>
      </c>
      <c r="I37" s="2">
        <v>3</v>
      </c>
      <c r="J37" s="2">
        <v>2</v>
      </c>
      <c r="K37" s="2">
        <v>2</v>
      </c>
      <c r="L37" s="2">
        <v>2</v>
      </c>
      <c r="M37" s="2">
        <v>2</v>
      </c>
      <c r="N37" s="2">
        <v>2</v>
      </c>
      <c r="O37" s="2">
        <v>3</v>
      </c>
      <c r="P37" s="2">
        <v>5</v>
      </c>
      <c r="Q37" s="2">
        <v>5</v>
      </c>
      <c r="R37" s="2">
        <v>4</v>
      </c>
      <c r="S37" s="2">
        <v>6</v>
      </c>
      <c r="T37" s="2">
        <v>6</v>
      </c>
      <c r="U37" s="2">
        <v>6</v>
      </c>
      <c r="V37" s="2">
        <v>6</v>
      </c>
      <c r="W37" s="2">
        <v>7</v>
      </c>
      <c r="X37" s="2">
        <v>9</v>
      </c>
      <c r="Y37" s="2">
        <v>10</v>
      </c>
      <c r="Z37" s="2">
        <v>10</v>
      </c>
      <c r="AA37" s="2">
        <v>10</v>
      </c>
      <c r="AB37" s="2">
        <v>10</v>
      </c>
      <c r="AC37" s="2">
        <v>10</v>
      </c>
      <c r="AD37" s="2">
        <v>10</v>
      </c>
      <c r="AE37" s="2">
        <v>11</v>
      </c>
      <c r="AF37" s="2">
        <v>12</v>
      </c>
      <c r="AG37" s="2">
        <v>13</v>
      </c>
      <c r="AH37" s="2">
        <v>12</v>
      </c>
      <c r="AI37" s="2">
        <v>13</v>
      </c>
      <c r="AJ37" s="2">
        <v>13</v>
      </c>
      <c r="AK37" s="2">
        <v>13</v>
      </c>
      <c r="AL37" s="2">
        <v>13</v>
      </c>
      <c r="AM37" s="2">
        <v>12</v>
      </c>
      <c r="AN37" s="2">
        <v>12</v>
      </c>
      <c r="AO37" s="2">
        <v>14</v>
      </c>
      <c r="AP37" s="2">
        <v>16</v>
      </c>
      <c r="AQ37" s="2">
        <v>16</v>
      </c>
      <c r="AR37" s="2">
        <v>16</v>
      </c>
      <c r="AS37" s="2">
        <v>15</v>
      </c>
      <c r="AT37" s="2">
        <v>16</v>
      </c>
      <c r="AU37" s="2">
        <v>16</v>
      </c>
      <c r="AV37" s="2">
        <v>16</v>
      </c>
      <c r="AW37" s="2">
        <v>16</v>
      </c>
      <c r="AX37" s="2">
        <v>16</v>
      </c>
      <c r="AY37" s="2">
        <v>16</v>
      </c>
      <c r="AZ37" s="2">
        <v>16</v>
      </c>
      <c r="BA37" s="2">
        <v>16</v>
      </c>
      <c r="BB37" s="2">
        <v>15</v>
      </c>
      <c r="BC37" s="2">
        <v>15</v>
      </c>
      <c r="BD37" s="2">
        <v>15</v>
      </c>
      <c r="BE37" s="2">
        <v>15</v>
      </c>
      <c r="BF37" s="2">
        <v>16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35">
      <c r="A38" s="2" t="s">
        <v>342</v>
      </c>
      <c r="B38" s="2">
        <v>114</v>
      </c>
      <c r="C38" s="2">
        <v>54</v>
      </c>
      <c r="D38" s="2">
        <v>0</v>
      </c>
      <c r="E38" s="2">
        <v>1</v>
      </c>
      <c r="F38" s="2">
        <v>4</v>
      </c>
      <c r="G38" s="2">
        <v>5</v>
      </c>
      <c r="H38" s="2">
        <v>6</v>
      </c>
      <c r="I38" s="2">
        <v>6</v>
      </c>
      <c r="J38" s="2">
        <v>6</v>
      </c>
      <c r="K38" s="2">
        <v>7</v>
      </c>
      <c r="L38" s="2">
        <v>8</v>
      </c>
      <c r="M38" s="2">
        <v>8</v>
      </c>
      <c r="N38" s="2">
        <v>9</v>
      </c>
      <c r="O38" s="2">
        <v>8</v>
      </c>
      <c r="P38" s="2">
        <v>8</v>
      </c>
      <c r="Q38" s="2">
        <v>8</v>
      </c>
      <c r="R38" s="2">
        <v>7</v>
      </c>
      <c r="S38" s="2">
        <v>7</v>
      </c>
      <c r="T38" s="2">
        <v>7</v>
      </c>
      <c r="U38" s="2">
        <v>8</v>
      </c>
      <c r="V38" s="2">
        <v>7</v>
      </c>
      <c r="W38" s="2">
        <v>7</v>
      </c>
      <c r="X38" s="2">
        <v>8</v>
      </c>
      <c r="Y38" s="2">
        <v>8</v>
      </c>
      <c r="Z38" s="2">
        <v>8</v>
      </c>
      <c r="AA38" s="2">
        <v>8</v>
      </c>
      <c r="AB38" s="2">
        <v>8</v>
      </c>
      <c r="AC38" s="2">
        <v>8</v>
      </c>
      <c r="AD38" s="2">
        <v>8</v>
      </c>
      <c r="AE38" s="2">
        <v>8</v>
      </c>
      <c r="AF38" s="2">
        <v>8</v>
      </c>
      <c r="AG38" s="2">
        <v>8</v>
      </c>
      <c r="AH38" s="2">
        <v>9</v>
      </c>
      <c r="AI38" s="2">
        <v>8</v>
      </c>
      <c r="AJ38" s="2">
        <v>8</v>
      </c>
      <c r="AK38" s="2">
        <v>8</v>
      </c>
      <c r="AL38" s="2">
        <v>9</v>
      </c>
      <c r="AM38" s="2">
        <v>9</v>
      </c>
      <c r="AN38" s="2">
        <v>10</v>
      </c>
      <c r="AO38" s="2">
        <v>11</v>
      </c>
      <c r="AP38" s="2">
        <v>11</v>
      </c>
      <c r="AQ38" s="2">
        <v>11</v>
      </c>
      <c r="AR38" s="2">
        <v>10</v>
      </c>
      <c r="AS38" s="2">
        <v>10</v>
      </c>
      <c r="AT38" s="2">
        <v>10</v>
      </c>
      <c r="AU38" s="2">
        <v>10</v>
      </c>
      <c r="AV38" s="2">
        <v>9</v>
      </c>
      <c r="AW38" s="2">
        <v>11</v>
      </c>
      <c r="AX38" s="2">
        <v>12</v>
      </c>
      <c r="AY38" s="2">
        <v>12</v>
      </c>
      <c r="AZ38" s="2">
        <v>14</v>
      </c>
      <c r="BA38" s="2">
        <v>14</v>
      </c>
      <c r="BB38" s="2">
        <v>16</v>
      </c>
      <c r="BC38" s="2">
        <v>16</v>
      </c>
      <c r="BD38" s="2">
        <v>17</v>
      </c>
      <c r="BE38" s="2">
        <v>16</v>
      </c>
      <c r="BF38" s="2">
        <v>16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35">
      <c r="A39" s="2" t="s">
        <v>366</v>
      </c>
      <c r="B39" s="2">
        <v>115</v>
      </c>
      <c r="C39" s="2">
        <v>54</v>
      </c>
      <c r="D39" s="2">
        <v>0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2</v>
      </c>
      <c r="N39" s="2">
        <v>3</v>
      </c>
      <c r="O39" s="2">
        <v>3</v>
      </c>
      <c r="P39" s="2">
        <v>3</v>
      </c>
      <c r="Q39" s="2">
        <v>3</v>
      </c>
      <c r="R39" s="2">
        <v>2</v>
      </c>
      <c r="S39" s="2">
        <v>2</v>
      </c>
      <c r="T39" s="2">
        <v>1</v>
      </c>
      <c r="U39" s="2">
        <v>1</v>
      </c>
      <c r="V39" s="2">
        <v>1</v>
      </c>
      <c r="W39" s="2">
        <v>2</v>
      </c>
      <c r="X39" s="2">
        <v>2</v>
      </c>
      <c r="Y39" s="2">
        <v>2</v>
      </c>
      <c r="Z39" s="2">
        <v>3</v>
      </c>
      <c r="AA39" s="2">
        <v>3</v>
      </c>
      <c r="AB39" s="2">
        <v>4</v>
      </c>
      <c r="AC39" s="2">
        <v>4</v>
      </c>
      <c r="AD39" s="2">
        <v>4</v>
      </c>
      <c r="AE39" s="2">
        <v>5</v>
      </c>
      <c r="AF39" s="2">
        <v>5</v>
      </c>
      <c r="AG39" s="2">
        <v>5</v>
      </c>
      <c r="AH39" s="2">
        <v>6</v>
      </c>
      <c r="AI39" s="2">
        <v>7</v>
      </c>
      <c r="AJ39" s="2">
        <v>7</v>
      </c>
      <c r="AK39" s="2">
        <v>7</v>
      </c>
      <c r="AL39" s="2">
        <v>6</v>
      </c>
      <c r="AM39" s="2">
        <v>6</v>
      </c>
      <c r="AN39" s="2">
        <v>6</v>
      </c>
      <c r="AO39" s="2">
        <v>8</v>
      </c>
      <c r="AP39" s="2">
        <v>8</v>
      </c>
      <c r="AQ39" s="2">
        <v>8</v>
      </c>
      <c r="AR39" s="2">
        <v>8</v>
      </c>
      <c r="AS39" s="2">
        <v>7</v>
      </c>
      <c r="AT39" s="2">
        <v>7</v>
      </c>
      <c r="AU39" s="2">
        <v>8</v>
      </c>
      <c r="AV39" s="2">
        <v>8</v>
      </c>
      <c r="AW39" s="2">
        <v>9</v>
      </c>
      <c r="AX39" s="2">
        <v>9</v>
      </c>
      <c r="AY39" s="2">
        <v>11</v>
      </c>
      <c r="AZ39" s="2">
        <v>11</v>
      </c>
      <c r="BA39" s="2">
        <v>13</v>
      </c>
      <c r="BB39" s="2">
        <v>15</v>
      </c>
      <c r="BC39" s="2">
        <v>15</v>
      </c>
      <c r="BD39" s="2">
        <v>16</v>
      </c>
      <c r="BE39" s="2">
        <v>16</v>
      </c>
      <c r="BF39" s="2">
        <v>16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35">
      <c r="A40" s="2" t="s">
        <v>278</v>
      </c>
      <c r="B40" s="2">
        <v>116</v>
      </c>
      <c r="C40" s="2">
        <v>54</v>
      </c>
      <c r="D40" s="2">
        <v>0</v>
      </c>
      <c r="E40" s="2">
        <v>0</v>
      </c>
      <c r="F40" s="2">
        <v>1</v>
      </c>
      <c r="G40" s="2">
        <v>3</v>
      </c>
      <c r="H40" s="2">
        <v>3</v>
      </c>
      <c r="I40" s="2">
        <v>3</v>
      </c>
      <c r="J40" s="2">
        <v>3</v>
      </c>
      <c r="K40" s="2">
        <v>2</v>
      </c>
      <c r="L40" s="2">
        <v>3</v>
      </c>
      <c r="M40" s="2">
        <v>4</v>
      </c>
      <c r="N40" s="2">
        <v>3</v>
      </c>
      <c r="O40" s="2">
        <v>4</v>
      </c>
      <c r="P40" s="2">
        <v>4</v>
      </c>
      <c r="Q40" s="2">
        <v>5</v>
      </c>
      <c r="R40" s="2">
        <v>7</v>
      </c>
      <c r="S40" s="2">
        <v>8</v>
      </c>
      <c r="T40" s="2">
        <v>7</v>
      </c>
      <c r="U40" s="2">
        <v>7</v>
      </c>
      <c r="V40" s="2">
        <v>7</v>
      </c>
      <c r="W40" s="2">
        <v>7</v>
      </c>
      <c r="X40" s="2">
        <v>8</v>
      </c>
      <c r="Y40" s="2">
        <v>8</v>
      </c>
      <c r="Z40" s="2">
        <v>8</v>
      </c>
      <c r="AA40" s="2">
        <v>7</v>
      </c>
      <c r="AB40" s="2">
        <v>7</v>
      </c>
      <c r="AC40" s="2">
        <v>7</v>
      </c>
      <c r="AD40" s="2">
        <v>7</v>
      </c>
      <c r="AE40" s="2">
        <v>8</v>
      </c>
      <c r="AF40" s="2">
        <v>8</v>
      </c>
      <c r="AG40" s="2">
        <v>9</v>
      </c>
      <c r="AH40" s="2">
        <v>9</v>
      </c>
      <c r="AI40" s="2">
        <v>11</v>
      </c>
      <c r="AJ40" s="2">
        <v>12</v>
      </c>
      <c r="AK40" s="2">
        <v>12</v>
      </c>
      <c r="AL40" s="2">
        <v>13</v>
      </c>
      <c r="AM40" s="2">
        <v>13</v>
      </c>
      <c r="AN40" s="2">
        <v>13</v>
      </c>
      <c r="AO40" s="2">
        <v>13</v>
      </c>
      <c r="AP40" s="2">
        <v>13</v>
      </c>
      <c r="AQ40" s="2">
        <v>13</v>
      </c>
      <c r="AR40" s="2">
        <v>13</v>
      </c>
      <c r="AS40" s="2">
        <v>13</v>
      </c>
      <c r="AT40" s="2">
        <v>13</v>
      </c>
      <c r="AU40" s="2">
        <v>12</v>
      </c>
      <c r="AV40" s="2">
        <v>12</v>
      </c>
      <c r="AW40" s="2">
        <v>14</v>
      </c>
      <c r="AX40" s="2">
        <v>16</v>
      </c>
      <c r="AY40" s="2">
        <v>16</v>
      </c>
      <c r="AZ40" s="2">
        <v>16</v>
      </c>
      <c r="BA40" s="2">
        <v>16</v>
      </c>
      <c r="BB40" s="2">
        <v>17</v>
      </c>
      <c r="BC40" s="2">
        <v>17</v>
      </c>
      <c r="BD40" s="2">
        <v>17</v>
      </c>
      <c r="BE40" s="2">
        <v>17</v>
      </c>
      <c r="BF40" s="2">
        <v>17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35">
      <c r="A41" s="2" t="s">
        <v>279</v>
      </c>
      <c r="B41" s="2">
        <v>117</v>
      </c>
      <c r="C41" s="2">
        <v>54</v>
      </c>
      <c r="D41" s="2">
        <v>0</v>
      </c>
      <c r="E41" s="2">
        <v>1</v>
      </c>
      <c r="F41" s="2">
        <v>3</v>
      </c>
      <c r="G41" s="2">
        <v>4</v>
      </c>
      <c r="H41" s="2">
        <v>4</v>
      </c>
      <c r="I41" s="2">
        <v>4</v>
      </c>
      <c r="J41" s="2">
        <v>5</v>
      </c>
      <c r="K41" s="2">
        <v>5</v>
      </c>
      <c r="L41" s="2">
        <v>5</v>
      </c>
      <c r="M41" s="2">
        <v>6</v>
      </c>
      <c r="N41" s="2">
        <v>7</v>
      </c>
      <c r="O41" s="2">
        <v>7</v>
      </c>
      <c r="P41" s="2">
        <v>8</v>
      </c>
      <c r="Q41" s="2">
        <v>8</v>
      </c>
      <c r="R41" s="2">
        <v>7</v>
      </c>
      <c r="S41" s="2">
        <v>7</v>
      </c>
      <c r="T41" s="2">
        <v>6</v>
      </c>
      <c r="U41" s="2">
        <v>5</v>
      </c>
      <c r="V41" s="2">
        <v>5</v>
      </c>
      <c r="W41" s="2">
        <v>6</v>
      </c>
      <c r="X41" s="2">
        <v>7</v>
      </c>
      <c r="Y41" s="2">
        <v>9</v>
      </c>
      <c r="Z41" s="2">
        <v>9</v>
      </c>
      <c r="AA41" s="2">
        <v>8</v>
      </c>
      <c r="AB41" s="2">
        <v>9</v>
      </c>
      <c r="AC41" s="2">
        <v>9</v>
      </c>
      <c r="AD41" s="2">
        <v>8</v>
      </c>
      <c r="AE41" s="2">
        <v>9</v>
      </c>
      <c r="AF41" s="2">
        <v>9</v>
      </c>
      <c r="AG41" s="2">
        <v>9</v>
      </c>
      <c r="AH41" s="2">
        <v>9</v>
      </c>
      <c r="AI41" s="2">
        <v>9</v>
      </c>
      <c r="AJ41" s="2">
        <v>10</v>
      </c>
      <c r="AK41" s="2">
        <v>10</v>
      </c>
      <c r="AL41" s="2">
        <v>9</v>
      </c>
      <c r="AM41" s="2">
        <v>11</v>
      </c>
      <c r="AN41" s="2">
        <v>11</v>
      </c>
      <c r="AO41" s="2">
        <v>11</v>
      </c>
      <c r="AP41" s="2">
        <v>12</v>
      </c>
      <c r="AQ41" s="2">
        <v>12</v>
      </c>
      <c r="AR41" s="2">
        <v>13</v>
      </c>
      <c r="AS41" s="2">
        <v>14</v>
      </c>
      <c r="AT41" s="2">
        <v>14</v>
      </c>
      <c r="AU41" s="2">
        <v>14</v>
      </c>
      <c r="AV41" s="2">
        <v>13</v>
      </c>
      <c r="AW41" s="2">
        <v>14</v>
      </c>
      <c r="AX41" s="2">
        <v>15</v>
      </c>
      <c r="AY41" s="2">
        <v>16</v>
      </c>
      <c r="AZ41" s="2">
        <v>16</v>
      </c>
      <c r="BA41" s="2">
        <v>17</v>
      </c>
      <c r="BB41" s="2">
        <v>18</v>
      </c>
      <c r="BC41" s="2">
        <v>18</v>
      </c>
      <c r="BD41" s="2">
        <v>18</v>
      </c>
      <c r="BE41" s="2">
        <v>18</v>
      </c>
      <c r="BF41" s="2">
        <v>18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35">
      <c r="A42" s="2" t="s">
        <v>367</v>
      </c>
      <c r="B42" s="2">
        <v>118</v>
      </c>
      <c r="C42" s="2">
        <v>54</v>
      </c>
      <c r="D42" s="2">
        <v>0</v>
      </c>
      <c r="E42" s="2">
        <v>1</v>
      </c>
      <c r="F42" s="2">
        <v>2</v>
      </c>
      <c r="G42" s="2">
        <v>2</v>
      </c>
      <c r="H42" s="2">
        <v>3</v>
      </c>
      <c r="I42" s="2">
        <v>4</v>
      </c>
      <c r="J42" s="2">
        <v>5</v>
      </c>
      <c r="K42" s="2">
        <v>5</v>
      </c>
      <c r="L42" s="2">
        <v>3</v>
      </c>
      <c r="M42" s="2">
        <v>6</v>
      </c>
      <c r="N42" s="2">
        <v>7</v>
      </c>
      <c r="O42" s="2">
        <v>7</v>
      </c>
      <c r="P42" s="2">
        <v>7</v>
      </c>
      <c r="Q42" s="2">
        <v>7</v>
      </c>
      <c r="R42" s="2">
        <v>7</v>
      </c>
      <c r="S42" s="2">
        <v>7</v>
      </c>
      <c r="T42" s="2">
        <v>6</v>
      </c>
      <c r="U42" s="2">
        <v>6</v>
      </c>
      <c r="V42" s="2">
        <v>6</v>
      </c>
      <c r="W42" s="2">
        <v>8</v>
      </c>
      <c r="X42" s="2">
        <v>7</v>
      </c>
      <c r="Y42" s="2">
        <v>7</v>
      </c>
      <c r="Z42" s="2">
        <v>7</v>
      </c>
      <c r="AA42" s="2">
        <v>7</v>
      </c>
      <c r="AB42" s="2">
        <v>7</v>
      </c>
      <c r="AC42" s="2">
        <v>8</v>
      </c>
      <c r="AD42" s="2">
        <v>8</v>
      </c>
      <c r="AE42" s="2">
        <v>10</v>
      </c>
      <c r="AF42" s="2">
        <v>13</v>
      </c>
      <c r="AG42" s="2">
        <v>13</v>
      </c>
      <c r="AH42" s="2">
        <v>13</v>
      </c>
      <c r="AI42" s="2">
        <v>15</v>
      </c>
      <c r="AJ42" s="2">
        <v>15</v>
      </c>
      <c r="AK42" s="2">
        <v>16</v>
      </c>
      <c r="AL42" s="2">
        <v>17</v>
      </c>
      <c r="AM42" s="2">
        <v>17</v>
      </c>
      <c r="AN42" s="2">
        <v>17</v>
      </c>
      <c r="AO42" s="2">
        <v>18</v>
      </c>
      <c r="AP42" s="2">
        <v>19</v>
      </c>
      <c r="AQ42" s="2">
        <v>19</v>
      </c>
      <c r="AR42" s="2">
        <v>19</v>
      </c>
      <c r="AS42" s="2">
        <v>20</v>
      </c>
      <c r="AT42" s="2">
        <v>20</v>
      </c>
      <c r="AU42" s="2">
        <v>20</v>
      </c>
      <c r="AV42" s="2">
        <v>19</v>
      </c>
      <c r="AW42" s="2">
        <v>20</v>
      </c>
      <c r="AX42" s="2">
        <v>21</v>
      </c>
      <c r="AY42" s="2">
        <v>22</v>
      </c>
      <c r="AZ42" s="2">
        <v>22</v>
      </c>
      <c r="BA42" s="2">
        <v>21</v>
      </c>
      <c r="BB42" s="2">
        <v>21</v>
      </c>
      <c r="BC42" s="2">
        <v>21</v>
      </c>
      <c r="BD42" s="2">
        <v>20</v>
      </c>
      <c r="BE42" s="2">
        <v>20</v>
      </c>
      <c r="BF42" s="2">
        <v>20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35">
      <c r="A43" s="2" t="s">
        <v>368</v>
      </c>
      <c r="B43" s="2">
        <v>119</v>
      </c>
      <c r="C43" s="2">
        <v>54</v>
      </c>
      <c r="D43" s="2">
        <v>0</v>
      </c>
      <c r="E43" s="2">
        <v>1</v>
      </c>
      <c r="F43" s="2">
        <v>2</v>
      </c>
      <c r="G43" s="2">
        <v>2</v>
      </c>
      <c r="H43" s="2">
        <v>2</v>
      </c>
      <c r="I43" s="2">
        <v>2</v>
      </c>
      <c r="J43" s="2">
        <v>2</v>
      </c>
      <c r="K43" s="2">
        <v>3</v>
      </c>
      <c r="L43" s="2">
        <v>4</v>
      </c>
      <c r="M43" s="2">
        <v>5</v>
      </c>
      <c r="N43" s="2">
        <v>5</v>
      </c>
      <c r="O43" s="2">
        <v>6</v>
      </c>
      <c r="P43" s="2">
        <v>7</v>
      </c>
      <c r="Q43" s="2">
        <v>7</v>
      </c>
      <c r="R43" s="2">
        <v>9</v>
      </c>
      <c r="S43" s="2">
        <v>8</v>
      </c>
      <c r="T43" s="2">
        <v>8</v>
      </c>
      <c r="U43" s="2">
        <v>7</v>
      </c>
      <c r="V43" s="2">
        <v>7</v>
      </c>
      <c r="W43" s="2">
        <v>7</v>
      </c>
      <c r="X43" s="2">
        <v>6</v>
      </c>
      <c r="Y43" s="2">
        <v>5</v>
      </c>
      <c r="Z43" s="2">
        <v>5</v>
      </c>
      <c r="AA43" s="2">
        <v>5</v>
      </c>
      <c r="AB43" s="2">
        <v>4</v>
      </c>
      <c r="AC43" s="2">
        <v>4</v>
      </c>
      <c r="AD43" s="2">
        <v>5</v>
      </c>
      <c r="AE43" s="2">
        <v>5</v>
      </c>
      <c r="AF43" s="2">
        <v>6</v>
      </c>
      <c r="AG43" s="2">
        <v>8</v>
      </c>
      <c r="AH43" s="2">
        <v>11</v>
      </c>
      <c r="AI43" s="2">
        <v>12</v>
      </c>
      <c r="AJ43" s="2">
        <v>13</v>
      </c>
      <c r="AK43" s="2">
        <v>14</v>
      </c>
      <c r="AL43" s="2">
        <v>13</v>
      </c>
      <c r="AM43" s="2">
        <v>12</v>
      </c>
      <c r="AN43" s="2">
        <v>12</v>
      </c>
      <c r="AO43" s="2">
        <v>12</v>
      </c>
      <c r="AP43" s="2">
        <v>11</v>
      </c>
      <c r="AQ43" s="2">
        <v>12</v>
      </c>
      <c r="AR43" s="2">
        <v>13</v>
      </c>
      <c r="AS43" s="2">
        <v>12</v>
      </c>
      <c r="AT43" s="2">
        <v>14</v>
      </c>
      <c r="AU43" s="2">
        <v>13</v>
      </c>
      <c r="AV43" s="2">
        <v>13</v>
      </c>
      <c r="AW43" s="2">
        <v>15</v>
      </c>
      <c r="AX43" s="2">
        <v>15</v>
      </c>
      <c r="AY43" s="2">
        <v>16</v>
      </c>
      <c r="AZ43" s="2">
        <v>18</v>
      </c>
      <c r="BA43" s="2">
        <v>19</v>
      </c>
      <c r="BB43" s="2">
        <v>20</v>
      </c>
      <c r="BC43" s="2">
        <v>21</v>
      </c>
      <c r="BD43" s="2">
        <v>20</v>
      </c>
      <c r="BE43" s="2">
        <v>20</v>
      </c>
      <c r="BF43" s="2">
        <v>20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35">
      <c r="A44" s="2" t="s">
        <v>369</v>
      </c>
      <c r="B44" s="2">
        <v>120</v>
      </c>
      <c r="C44" s="2">
        <v>54</v>
      </c>
      <c r="D44" s="2">
        <v>0</v>
      </c>
      <c r="E44" s="2">
        <v>0</v>
      </c>
      <c r="F44" s="2">
        <v>0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2</v>
      </c>
      <c r="O44" s="2">
        <v>1</v>
      </c>
      <c r="P44" s="2">
        <v>1</v>
      </c>
      <c r="Q44" s="2">
        <v>2</v>
      </c>
      <c r="R44" s="2">
        <v>4</v>
      </c>
      <c r="S44" s="2">
        <v>3</v>
      </c>
      <c r="T44" s="2">
        <v>4</v>
      </c>
      <c r="U44" s="2">
        <v>4</v>
      </c>
      <c r="V44" s="2">
        <v>4</v>
      </c>
      <c r="W44" s="2">
        <v>5</v>
      </c>
      <c r="X44" s="2">
        <v>5</v>
      </c>
      <c r="Y44" s="2">
        <v>6</v>
      </c>
      <c r="Z44" s="2">
        <v>7</v>
      </c>
      <c r="AA44" s="2">
        <v>7</v>
      </c>
      <c r="AB44" s="2">
        <v>9</v>
      </c>
      <c r="AC44" s="2">
        <v>9</v>
      </c>
      <c r="AD44" s="2">
        <v>8</v>
      </c>
      <c r="AE44" s="2">
        <v>9</v>
      </c>
      <c r="AF44" s="2">
        <v>9</v>
      </c>
      <c r="AG44" s="2">
        <v>8</v>
      </c>
      <c r="AH44" s="2">
        <v>7</v>
      </c>
      <c r="AI44" s="2">
        <v>7</v>
      </c>
      <c r="AJ44" s="2">
        <v>9</v>
      </c>
      <c r="AK44" s="2">
        <v>9</v>
      </c>
      <c r="AL44" s="2">
        <v>9</v>
      </c>
      <c r="AM44" s="2">
        <v>9</v>
      </c>
      <c r="AN44" s="2">
        <v>9</v>
      </c>
      <c r="AO44" s="2">
        <v>9</v>
      </c>
      <c r="AP44" s="2">
        <v>11</v>
      </c>
      <c r="AQ44" s="2">
        <v>11</v>
      </c>
      <c r="AR44" s="2">
        <v>12</v>
      </c>
      <c r="AS44" s="2">
        <v>12</v>
      </c>
      <c r="AT44" s="2">
        <v>12</v>
      </c>
      <c r="AU44" s="2">
        <v>12</v>
      </c>
      <c r="AV44" s="2">
        <v>12</v>
      </c>
      <c r="AW44" s="2">
        <v>15</v>
      </c>
      <c r="AX44" s="2">
        <v>15</v>
      </c>
      <c r="AY44" s="2">
        <v>16</v>
      </c>
      <c r="AZ44" s="2">
        <v>17</v>
      </c>
      <c r="BA44" s="2">
        <v>18</v>
      </c>
      <c r="BB44" s="2">
        <v>21</v>
      </c>
      <c r="BC44" s="2">
        <v>21</v>
      </c>
      <c r="BD44" s="2">
        <v>21</v>
      </c>
      <c r="BE44" s="2">
        <v>20</v>
      </c>
      <c r="BF44" s="2">
        <v>20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35">
      <c r="A45" s="2" t="s">
        <v>370</v>
      </c>
      <c r="B45" s="2">
        <v>121</v>
      </c>
      <c r="C45" s="2">
        <v>54</v>
      </c>
      <c r="D45" s="2">
        <v>0</v>
      </c>
      <c r="E45" s="2">
        <v>1</v>
      </c>
      <c r="F45" s="2">
        <v>2</v>
      </c>
      <c r="G45" s="2">
        <v>3</v>
      </c>
      <c r="H45" s="2">
        <v>5</v>
      </c>
      <c r="I45" s="2">
        <v>4</v>
      </c>
      <c r="J45" s="2">
        <v>5</v>
      </c>
      <c r="K45" s="2">
        <v>5</v>
      </c>
      <c r="L45" s="2">
        <v>4</v>
      </c>
      <c r="M45" s="2">
        <v>6</v>
      </c>
      <c r="N45" s="2">
        <v>7</v>
      </c>
      <c r="O45" s="2">
        <v>8</v>
      </c>
      <c r="P45" s="2">
        <v>9</v>
      </c>
      <c r="Q45" s="2">
        <v>8</v>
      </c>
      <c r="R45" s="2">
        <v>9</v>
      </c>
      <c r="S45" s="2">
        <v>9</v>
      </c>
      <c r="T45" s="2">
        <v>9</v>
      </c>
      <c r="U45" s="2">
        <v>10</v>
      </c>
      <c r="V45" s="2">
        <v>10</v>
      </c>
      <c r="W45" s="2">
        <v>10</v>
      </c>
      <c r="X45" s="2">
        <v>12</v>
      </c>
      <c r="Y45" s="2">
        <v>13</v>
      </c>
      <c r="Z45" s="2">
        <v>13</v>
      </c>
      <c r="AA45" s="2">
        <v>13</v>
      </c>
      <c r="AB45" s="2">
        <v>13</v>
      </c>
      <c r="AC45" s="2">
        <v>12</v>
      </c>
      <c r="AD45" s="2">
        <v>11</v>
      </c>
      <c r="AE45" s="2">
        <v>11</v>
      </c>
      <c r="AF45" s="2">
        <v>12</v>
      </c>
      <c r="AG45" s="2">
        <v>11</v>
      </c>
      <c r="AH45" s="2">
        <v>11</v>
      </c>
      <c r="AI45" s="2">
        <v>10</v>
      </c>
      <c r="AJ45" s="2">
        <v>11</v>
      </c>
      <c r="AK45" s="2">
        <v>12</v>
      </c>
      <c r="AL45" s="2">
        <v>11</v>
      </c>
      <c r="AM45" s="2">
        <v>11</v>
      </c>
      <c r="AN45" s="2">
        <v>11</v>
      </c>
      <c r="AO45" s="2">
        <v>11</v>
      </c>
      <c r="AP45" s="2">
        <v>13</v>
      </c>
      <c r="AQ45" s="2">
        <v>14</v>
      </c>
      <c r="AR45" s="2">
        <v>14</v>
      </c>
      <c r="AS45" s="2">
        <v>15</v>
      </c>
      <c r="AT45" s="2">
        <v>16</v>
      </c>
      <c r="AU45" s="2">
        <v>18</v>
      </c>
      <c r="AV45" s="2">
        <v>18</v>
      </c>
      <c r="AW45" s="2">
        <v>20</v>
      </c>
      <c r="AX45" s="2">
        <v>20</v>
      </c>
      <c r="AY45" s="2">
        <v>21</v>
      </c>
      <c r="AZ45" s="2">
        <v>22</v>
      </c>
      <c r="BA45" s="2">
        <v>21</v>
      </c>
      <c r="BB45" s="2">
        <v>21</v>
      </c>
      <c r="BC45" s="2">
        <v>21</v>
      </c>
      <c r="BD45" s="2">
        <v>20</v>
      </c>
      <c r="BE45" s="2">
        <v>20</v>
      </c>
      <c r="BF45" s="2">
        <v>21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35">
      <c r="A46" s="2" t="s">
        <v>371</v>
      </c>
      <c r="B46" s="2">
        <v>122</v>
      </c>
      <c r="C46" s="2">
        <v>54</v>
      </c>
      <c r="D46" s="2">
        <v>0</v>
      </c>
      <c r="E46" s="2">
        <v>2</v>
      </c>
      <c r="F46" s="2">
        <v>3</v>
      </c>
      <c r="G46" s="2">
        <v>3</v>
      </c>
      <c r="H46" s="2">
        <v>3</v>
      </c>
      <c r="I46" s="2">
        <v>3</v>
      </c>
      <c r="J46" s="2">
        <v>4</v>
      </c>
      <c r="K46" s="2">
        <v>4</v>
      </c>
      <c r="L46" s="2">
        <v>5</v>
      </c>
      <c r="M46" s="2">
        <v>7</v>
      </c>
      <c r="N46" s="2">
        <v>8</v>
      </c>
      <c r="O46" s="2">
        <v>9</v>
      </c>
      <c r="P46" s="2">
        <v>9</v>
      </c>
      <c r="Q46" s="2">
        <v>10</v>
      </c>
      <c r="R46" s="2">
        <v>9</v>
      </c>
      <c r="S46" s="2">
        <v>9</v>
      </c>
      <c r="T46" s="2">
        <v>9</v>
      </c>
      <c r="U46" s="2">
        <v>9</v>
      </c>
      <c r="V46" s="2">
        <v>10</v>
      </c>
      <c r="W46" s="2">
        <v>10</v>
      </c>
      <c r="X46" s="2">
        <v>10</v>
      </c>
      <c r="Y46" s="2">
        <v>10</v>
      </c>
      <c r="Z46" s="2">
        <v>12</v>
      </c>
      <c r="AA46" s="2">
        <v>12</v>
      </c>
      <c r="AB46" s="2">
        <v>12</v>
      </c>
      <c r="AC46" s="2">
        <v>12</v>
      </c>
      <c r="AD46" s="2">
        <v>12</v>
      </c>
      <c r="AE46" s="2">
        <v>12</v>
      </c>
      <c r="AF46" s="2">
        <v>12</v>
      </c>
      <c r="AG46" s="2">
        <v>12</v>
      </c>
      <c r="AH46" s="2">
        <v>12</v>
      </c>
      <c r="AI46" s="2">
        <v>13</v>
      </c>
      <c r="AJ46" s="2">
        <v>14</v>
      </c>
      <c r="AK46" s="2">
        <v>14</v>
      </c>
      <c r="AL46" s="2">
        <v>15</v>
      </c>
      <c r="AM46" s="2">
        <v>15</v>
      </c>
      <c r="AN46" s="2">
        <v>15</v>
      </c>
      <c r="AO46" s="2">
        <v>16</v>
      </c>
      <c r="AP46" s="2">
        <v>17</v>
      </c>
      <c r="AQ46" s="2">
        <v>18</v>
      </c>
      <c r="AR46" s="2">
        <v>18</v>
      </c>
      <c r="AS46" s="2">
        <v>17</v>
      </c>
      <c r="AT46" s="2">
        <v>17</v>
      </c>
      <c r="AU46" s="2">
        <v>18</v>
      </c>
      <c r="AV46" s="2">
        <v>17</v>
      </c>
      <c r="AW46" s="2">
        <v>18</v>
      </c>
      <c r="AX46" s="2">
        <v>18</v>
      </c>
      <c r="AY46" s="2">
        <v>18</v>
      </c>
      <c r="AZ46" s="2">
        <v>18</v>
      </c>
      <c r="BA46" s="2">
        <v>18</v>
      </c>
      <c r="BB46" s="2">
        <v>21</v>
      </c>
      <c r="BC46" s="2">
        <v>21</v>
      </c>
      <c r="BD46" s="2">
        <v>22</v>
      </c>
      <c r="BE46" s="2">
        <v>21</v>
      </c>
      <c r="BF46" s="2">
        <v>22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35">
      <c r="A47" s="2" t="s">
        <v>372</v>
      </c>
      <c r="B47" s="2">
        <v>123</v>
      </c>
      <c r="C47" s="2">
        <v>54</v>
      </c>
      <c r="D47" s="2">
        <v>0</v>
      </c>
      <c r="E47" s="2">
        <v>0</v>
      </c>
      <c r="F47" s="2">
        <v>2</v>
      </c>
      <c r="G47" s="2">
        <v>2</v>
      </c>
      <c r="H47" s="2">
        <v>2</v>
      </c>
      <c r="I47" s="2">
        <v>2</v>
      </c>
      <c r="J47" s="2">
        <v>2</v>
      </c>
      <c r="K47" s="2">
        <v>2</v>
      </c>
      <c r="L47" s="2">
        <v>3</v>
      </c>
      <c r="M47" s="2">
        <v>4</v>
      </c>
      <c r="N47" s="2">
        <v>4</v>
      </c>
      <c r="O47" s="2">
        <v>6</v>
      </c>
      <c r="P47" s="2">
        <v>7</v>
      </c>
      <c r="Q47" s="2">
        <v>6</v>
      </c>
      <c r="R47" s="2">
        <v>6</v>
      </c>
      <c r="S47" s="2">
        <v>5</v>
      </c>
      <c r="T47" s="2">
        <v>4</v>
      </c>
      <c r="U47" s="2">
        <v>4</v>
      </c>
      <c r="V47" s="2">
        <v>5</v>
      </c>
      <c r="W47" s="2">
        <v>6</v>
      </c>
      <c r="X47" s="2">
        <v>5</v>
      </c>
      <c r="Y47" s="2">
        <v>6</v>
      </c>
      <c r="Z47" s="2">
        <v>7</v>
      </c>
      <c r="AA47" s="2">
        <v>7</v>
      </c>
      <c r="AB47" s="2">
        <v>7</v>
      </c>
      <c r="AC47" s="2">
        <v>7</v>
      </c>
      <c r="AD47" s="2">
        <v>7</v>
      </c>
      <c r="AE47" s="2">
        <v>8</v>
      </c>
      <c r="AF47" s="2">
        <v>8</v>
      </c>
      <c r="AG47" s="2">
        <v>8</v>
      </c>
      <c r="AH47" s="2">
        <v>10</v>
      </c>
      <c r="AI47" s="2">
        <v>11</v>
      </c>
      <c r="AJ47" s="2">
        <v>12</v>
      </c>
      <c r="AK47" s="2">
        <v>12</v>
      </c>
      <c r="AL47" s="2">
        <v>13</v>
      </c>
      <c r="AM47" s="2">
        <v>12</v>
      </c>
      <c r="AN47" s="2">
        <v>13</v>
      </c>
      <c r="AO47" s="2">
        <v>15</v>
      </c>
      <c r="AP47" s="2">
        <v>15</v>
      </c>
      <c r="AQ47" s="2">
        <v>17</v>
      </c>
      <c r="AR47" s="2">
        <v>17</v>
      </c>
      <c r="AS47" s="2">
        <v>16</v>
      </c>
      <c r="AT47" s="2">
        <v>16</v>
      </c>
      <c r="AU47" s="2">
        <v>16</v>
      </c>
      <c r="AV47" s="2">
        <v>16</v>
      </c>
      <c r="AW47" s="2">
        <v>17</v>
      </c>
      <c r="AX47" s="2">
        <v>17</v>
      </c>
      <c r="AY47" s="2">
        <v>16</v>
      </c>
      <c r="AZ47" s="2">
        <v>17</v>
      </c>
      <c r="BA47" s="2">
        <v>18</v>
      </c>
      <c r="BB47" s="2">
        <v>20</v>
      </c>
      <c r="BC47" s="2">
        <v>22</v>
      </c>
      <c r="BD47" s="2">
        <v>23</v>
      </c>
      <c r="BE47" s="2">
        <v>23</v>
      </c>
      <c r="BF47" s="2">
        <v>23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35">
      <c r="A48" s="2" t="s">
        <v>373</v>
      </c>
      <c r="B48" s="2">
        <v>124</v>
      </c>
      <c r="C48" s="2">
        <v>54</v>
      </c>
      <c r="D48" s="2">
        <v>0</v>
      </c>
      <c r="E48" s="2">
        <v>0</v>
      </c>
      <c r="F48" s="2">
        <v>1</v>
      </c>
      <c r="G48" s="2">
        <v>1</v>
      </c>
      <c r="H48" s="2">
        <v>1</v>
      </c>
      <c r="I48" s="2">
        <v>2</v>
      </c>
      <c r="J48" s="2">
        <v>2</v>
      </c>
      <c r="K48" s="2">
        <v>2</v>
      </c>
      <c r="L48" s="2">
        <v>1</v>
      </c>
      <c r="M48" s="2">
        <v>3</v>
      </c>
      <c r="N48" s="2">
        <v>3</v>
      </c>
      <c r="O48" s="2">
        <v>2</v>
      </c>
      <c r="P48" s="2">
        <v>3</v>
      </c>
      <c r="Q48" s="2">
        <v>4</v>
      </c>
      <c r="R48" s="2">
        <v>6</v>
      </c>
      <c r="S48" s="2">
        <v>7</v>
      </c>
      <c r="T48" s="2">
        <v>9</v>
      </c>
      <c r="U48" s="2">
        <v>9</v>
      </c>
      <c r="V48" s="2">
        <v>9</v>
      </c>
      <c r="W48" s="2">
        <v>10</v>
      </c>
      <c r="X48" s="2">
        <v>11</v>
      </c>
      <c r="Y48" s="2">
        <v>13</v>
      </c>
      <c r="Z48" s="2">
        <v>13</v>
      </c>
      <c r="AA48" s="2">
        <v>13</v>
      </c>
      <c r="AB48" s="2">
        <v>14</v>
      </c>
      <c r="AC48" s="2">
        <v>14</v>
      </c>
      <c r="AD48" s="2">
        <v>13</v>
      </c>
      <c r="AE48" s="2">
        <v>14</v>
      </c>
      <c r="AF48" s="2">
        <v>15</v>
      </c>
      <c r="AG48" s="2">
        <v>17</v>
      </c>
      <c r="AH48" s="2">
        <v>17</v>
      </c>
      <c r="AI48" s="2">
        <v>16</v>
      </c>
      <c r="AJ48" s="2">
        <v>17</v>
      </c>
      <c r="AK48" s="2">
        <v>17</v>
      </c>
      <c r="AL48" s="2">
        <v>16</v>
      </c>
      <c r="AM48" s="2">
        <v>15</v>
      </c>
      <c r="AN48" s="2">
        <v>15</v>
      </c>
      <c r="AO48" s="2">
        <v>16</v>
      </c>
      <c r="AP48" s="2">
        <v>17</v>
      </c>
      <c r="AQ48" s="2">
        <v>19</v>
      </c>
      <c r="AR48" s="2">
        <v>19</v>
      </c>
      <c r="AS48" s="2">
        <v>19</v>
      </c>
      <c r="AT48" s="2">
        <v>19</v>
      </c>
      <c r="AU48" s="2">
        <v>19</v>
      </c>
      <c r="AV48" s="2">
        <v>19</v>
      </c>
      <c r="AW48" s="2">
        <v>21</v>
      </c>
      <c r="AX48" s="2">
        <v>21</v>
      </c>
      <c r="AY48" s="2">
        <v>20</v>
      </c>
      <c r="AZ48" s="2">
        <v>20</v>
      </c>
      <c r="BA48" s="2">
        <v>20</v>
      </c>
      <c r="BB48" s="2">
        <v>21</v>
      </c>
      <c r="BC48" s="2">
        <v>21</v>
      </c>
      <c r="BD48" s="2">
        <v>22</v>
      </c>
      <c r="BE48" s="2">
        <v>22</v>
      </c>
      <c r="BF48" s="2">
        <v>23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35">
      <c r="A49" s="2" t="s">
        <v>374</v>
      </c>
      <c r="B49" s="2">
        <v>125</v>
      </c>
      <c r="C49" s="2">
        <v>54</v>
      </c>
      <c r="D49" s="2">
        <v>0</v>
      </c>
      <c r="E49" s="2">
        <v>1</v>
      </c>
      <c r="F49" s="2">
        <v>1</v>
      </c>
      <c r="G49" s="2">
        <v>3</v>
      </c>
      <c r="H49" s="2">
        <v>3</v>
      </c>
      <c r="I49" s="2">
        <v>3</v>
      </c>
      <c r="J49" s="2">
        <v>4</v>
      </c>
      <c r="K49" s="2">
        <v>3</v>
      </c>
      <c r="L49" s="2">
        <v>3</v>
      </c>
      <c r="M49" s="2">
        <v>3</v>
      </c>
      <c r="N49" s="2">
        <v>5</v>
      </c>
      <c r="O49" s="2">
        <v>4</v>
      </c>
      <c r="P49" s="2">
        <v>4</v>
      </c>
      <c r="Q49" s="2">
        <v>4</v>
      </c>
      <c r="R49" s="2">
        <v>5</v>
      </c>
      <c r="S49" s="2">
        <v>6</v>
      </c>
      <c r="T49" s="2">
        <v>5</v>
      </c>
      <c r="U49" s="2">
        <v>6</v>
      </c>
      <c r="V49" s="2">
        <v>7</v>
      </c>
      <c r="W49" s="2">
        <v>7</v>
      </c>
      <c r="X49" s="2">
        <v>8</v>
      </c>
      <c r="Y49" s="2">
        <v>10</v>
      </c>
      <c r="Z49" s="2">
        <v>11</v>
      </c>
      <c r="AA49" s="2">
        <v>11</v>
      </c>
      <c r="AB49" s="2">
        <v>10</v>
      </c>
      <c r="AC49" s="2">
        <v>10</v>
      </c>
      <c r="AD49" s="2">
        <v>10</v>
      </c>
      <c r="AE49" s="2">
        <v>12</v>
      </c>
      <c r="AF49" s="2">
        <v>12</v>
      </c>
      <c r="AG49" s="2">
        <v>11</v>
      </c>
      <c r="AH49" s="2">
        <v>12</v>
      </c>
      <c r="AI49" s="2">
        <v>14</v>
      </c>
      <c r="AJ49" s="2">
        <v>13</v>
      </c>
      <c r="AK49" s="2">
        <v>13</v>
      </c>
      <c r="AL49" s="2">
        <v>13</v>
      </c>
      <c r="AM49" s="2">
        <v>12</v>
      </c>
      <c r="AN49" s="2">
        <v>13</v>
      </c>
      <c r="AO49" s="2">
        <v>15</v>
      </c>
      <c r="AP49" s="2">
        <v>14</v>
      </c>
      <c r="AQ49" s="2">
        <v>16</v>
      </c>
      <c r="AR49" s="2">
        <v>16</v>
      </c>
      <c r="AS49" s="2">
        <v>17</v>
      </c>
      <c r="AT49" s="2">
        <v>18</v>
      </c>
      <c r="AU49" s="2">
        <v>18</v>
      </c>
      <c r="AV49" s="2">
        <v>17</v>
      </c>
      <c r="AW49" s="2">
        <v>18</v>
      </c>
      <c r="AX49" s="2">
        <v>18</v>
      </c>
      <c r="AY49" s="2">
        <v>18</v>
      </c>
      <c r="AZ49" s="2">
        <v>20</v>
      </c>
      <c r="BA49" s="2">
        <v>21</v>
      </c>
      <c r="BB49" s="2">
        <v>22</v>
      </c>
      <c r="BC49" s="2">
        <v>22</v>
      </c>
      <c r="BD49" s="2">
        <v>23</v>
      </c>
      <c r="BE49" s="2">
        <v>23</v>
      </c>
      <c r="BF49" s="2">
        <v>23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35">
      <c r="A50" s="2" t="s">
        <v>375</v>
      </c>
      <c r="B50" s="2">
        <v>126</v>
      </c>
      <c r="C50" s="2">
        <v>54</v>
      </c>
      <c r="D50" s="2">
        <v>0</v>
      </c>
      <c r="E50" s="2">
        <v>0</v>
      </c>
      <c r="F50" s="2">
        <v>1</v>
      </c>
      <c r="G50" s="2">
        <v>4</v>
      </c>
      <c r="H50" s="2">
        <v>4</v>
      </c>
      <c r="I50" s="2">
        <v>5</v>
      </c>
      <c r="J50" s="2">
        <v>5</v>
      </c>
      <c r="K50" s="2">
        <v>5</v>
      </c>
      <c r="L50" s="2">
        <v>5</v>
      </c>
      <c r="M50" s="2">
        <v>4</v>
      </c>
      <c r="N50" s="2">
        <v>3</v>
      </c>
      <c r="O50" s="2">
        <v>2</v>
      </c>
      <c r="P50" s="2">
        <v>2</v>
      </c>
      <c r="Q50" s="2">
        <v>4</v>
      </c>
      <c r="R50" s="2">
        <v>5</v>
      </c>
      <c r="S50" s="2">
        <v>5</v>
      </c>
      <c r="T50" s="2">
        <v>4</v>
      </c>
      <c r="U50" s="2">
        <v>4</v>
      </c>
      <c r="V50" s="2">
        <v>4</v>
      </c>
      <c r="W50" s="2">
        <v>4</v>
      </c>
      <c r="X50" s="2">
        <v>5</v>
      </c>
      <c r="Y50" s="2">
        <v>5</v>
      </c>
      <c r="Z50" s="2">
        <v>6</v>
      </c>
      <c r="AA50" s="2">
        <v>6</v>
      </c>
      <c r="AB50" s="2">
        <v>6</v>
      </c>
      <c r="AC50" s="2">
        <v>6</v>
      </c>
      <c r="AD50" s="2">
        <v>6</v>
      </c>
      <c r="AE50" s="2">
        <v>8</v>
      </c>
      <c r="AF50" s="2">
        <v>9</v>
      </c>
      <c r="AG50" s="2">
        <v>10</v>
      </c>
      <c r="AH50" s="2">
        <v>12</v>
      </c>
      <c r="AI50" s="2">
        <v>13</v>
      </c>
      <c r="AJ50" s="2">
        <v>13</v>
      </c>
      <c r="AK50" s="2">
        <v>14</v>
      </c>
      <c r="AL50" s="2">
        <v>15</v>
      </c>
      <c r="AM50" s="2">
        <v>15</v>
      </c>
      <c r="AN50" s="2">
        <v>15</v>
      </c>
      <c r="AO50" s="2">
        <v>15</v>
      </c>
      <c r="AP50" s="2">
        <v>15</v>
      </c>
      <c r="AQ50" s="2">
        <v>15</v>
      </c>
      <c r="AR50" s="2">
        <v>15</v>
      </c>
      <c r="AS50" s="2">
        <v>15</v>
      </c>
      <c r="AT50" s="2">
        <v>15</v>
      </c>
      <c r="AU50" s="2">
        <v>14</v>
      </c>
      <c r="AV50" s="2">
        <v>14</v>
      </c>
      <c r="AW50" s="2">
        <v>16</v>
      </c>
      <c r="AX50" s="2">
        <v>17</v>
      </c>
      <c r="AY50" s="2">
        <v>20</v>
      </c>
      <c r="AZ50" s="2">
        <v>20</v>
      </c>
      <c r="BA50" s="2">
        <v>23</v>
      </c>
      <c r="BB50" s="2">
        <v>23</v>
      </c>
      <c r="BC50" s="2">
        <v>23</v>
      </c>
      <c r="BD50" s="2">
        <v>24</v>
      </c>
      <c r="BE50" s="2">
        <v>24</v>
      </c>
      <c r="BF50" s="2">
        <v>24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35">
      <c r="A51" s="2" t="s">
        <v>376</v>
      </c>
      <c r="B51" s="2">
        <v>127</v>
      </c>
      <c r="C51" s="2">
        <v>54</v>
      </c>
      <c r="D51" s="2">
        <v>0</v>
      </c>
      <c r="E51" s="2">
        <v>-1</v>
      </c>
      <c r="F51" s="2">
        <v>0</v>
      </c>
      <c r="G51" s="2">
        <v>0</v>
      </c>
      <c r="H51" s="2">
        <v>1</v>
      </c>
      <c r="I51" s="2">
        <v>1</v>
      </c>
      <c r="J51" s="2">
        <v>2</v>
      </c>
      <c r="K51" s="2">
        <v>1</v>
      </c>
      <c r="L51" s="2">
        <v>2</v>
      </c>
      <c r="M51" s="2">
        <v>2</v>
      </c>
      <c r="N51" s="2">
        <v>3</v>
      </c>
      <c r="O51" s="2">
        <v>3</v>
      </c>
      <c r="P51" s="2">
        <v>5</v>
      </c>
      <c r="Q51" s="2">
        <v>4</v>
      </c>
      <c r="R51" s="2">
        <v>4</v>
      </c>
      <c r="S51" s="2">
        <v>5</v>
      </c>
      <c r="T51" s="2">
        <v>5</v>
      </c>
      <c r="U51" s="2">
        <v>5</v>
      </c>
      <c r="V51" s="2">
        <v>6</v>
      </c>
      <c r="W51" s="2">
        <v>6</v>
      </c>
      <c r="X51" s="2">
        <v>6</v>
      </c>
      <c r="Y51" s="2">
        <v>7</v>
      </c>
      <c r="Z51" s="2">
        <v>7</v>
      </c>
      <c r="AA51" s="2">
        <v>7</v>
      </c>
      <c r="AB51" s="2">
        <v>7</v>
      </c>
      <c r="AC51" s="2">
        <v>7</v>
      </c>
      <c r="AD51" s="2">
        <v>7</v>
      </c>
      <c r="AE51" s="2">
        <v>7</v>
      </c>
      <c r="AF51" s="2">
        <v>7</v>
      </c>
      <c r="AG51" s="2">
        <v>9</v>
      </c>
      <c r="AH51" s="2">
        <v>9</v>
      </c>
      <c r="AI51" s="2">
        <v>9</v>
      </c>
      <c r="AJ51" s="2">
        <v>10</v>
      </c>
      <c r="AK51" s="2">
        <v>10</v>
      </c>
      <c r="AL51" s="2">
        <v>11</v>
      </c>
      <c r="AM51" s="2">
        <v>11</v>
      </c>
      <c r="AN51" s="2">
        <v>11</v>
      </c>
      <c r="AO51" s="2">
        <v>13</v>
      </c>
      <c r="AP51" s="2">
        <v>14</v>
      </c>
      <c r="AQ51" s="2">
        <v>15</v>
      </c>
      <c r="AR51" s="2">
        <v>14</v>
      </c>
      <c r="AS51" s="2">
        <v>15</v>
      </c>
      <c r="AT51" s="2">
        <v>15</v>
      </c>
      <c r="AU51" s="2">
        <v>15</v>
      </c>
      <c r="AV51" s="2">
        <v>16</v>
      </c>
      <c r="AW51" s="2">
        <v>16</v>
      </c>
      <c r="AX51" s="2">
        <v>18</v>
      </c>
      <c r="AY51" s="2">
        <v>18</v>
      </c>
      <c r="AZ51" s="2">
        <v>19</v>
      </c>
      <c r="BA51" s="2">
        <v>22</v>
      </c>
      <c r="BB51" s="2">
        <v>23</v>
      </c>
      <c r="BC51" s="2">
        <v>24</v>
      </c>
      <c r="BD51" s="2">
        <v>23</v>
      </c>
      <c r="BE51" s="2">
        <v>23</v>
      </c>
      <c r="BF51" s="2">
        <v>24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35">
      <c r="A52" s="2" t="s">
        <v>377</v>
      </c>
      <c r="B52" s="2">
        <v>128</v>
      </c>
      <c r="C52" s="2">
        <v>54</v>
      </c>
      <c r="D52" s="2">
        <v>0</v>
      </c>
      <c r="E52" s="2">
        <v>0</v>
      </c>
      <c r="F52" s="2">
        <v>1</v>
      </c>
      <c r="G52" s="2">
        <v>2</v>
      </c>
      <c r="H52" s="2">
        <v>2</v>
      </c>
      <c r="I52" s="2">
        <v>2</v>
      </c>
      <c r="J52" s="2">
        <v>2</v>
      </c>
      <c r="K52" s="2">
        <v>2</v>
      </c>
      <c r="L52" s="2">
        <v>2</v>
      </c>
      <c r="M52" s="2">
        <v>3</v>
      </c>
      <c r="N52" s="2">
        <v>5</v>
      </c>
      <c r="O52" s="2">
        <v>6</v>
      </c>
      <c r="P52" s="2">
        <v>7</v>
      </c>
      <c r="Q52" s="2">
        <v>7</v>
      </c>
      <c r="R52" s="2">
        <v>7</v>
      </c>
      <c r="S52" s="2">
        <v>9</v>
      </c>
      <c r="T52" s="2">
        <v>10</v>
      </c>
      <c r="U52" s="2">
        <v>10</v>
      </c>
      <c r="V52" s="2">
        <v>10</v>
      </c>
      <c r="W52" s="2">
        <v>11</v>
      </c>
      <c r="X52" s="2">
        <v>11</v>
      </c>
      <c r="Y52" s="2">
        <v>12</v>
      </c>
      <c r="Z52" s="2">
        <v>12</v>
      </c>
      <c r="AA52" s="2">
        <v>12</v>
      </c>
      <c r="AB52" s="2">
        <v>13</v>
      </c>
      <c r="AC52" s="2">
        <v>13</v>
      </c>
      <c r="AD52" s="2">
        <v>13</v>
      </c>
      <c r="AE52" s="2">
        <v>14</v>
      </c>
      <c r="AF52" s="2">
        <v>15</v>
      </c>
      <c r="AG52" s="2">
        <v>15</v>
      </c>
      <c r="AH52" s="2">
        <v>16</v>
      </c>
      <c r="AI52" s="2">
        <v>17</v>
      </c>
      <c r="AJ52" s="2">
        <v>17</v>
      </c>
      <c r="AK52" s="2">
        <v>18</v>
      </c>
      <c r="AL52" s="2">
        <v>19</v>
      </c>
      <c r="AM52" s="2">
        <v>19</v>
      </c>
      <c r="AN52" s="2">
        <v>20</v>
      </c>
      <c r="AO52" s="2">
        <v>20</v>
      </c>
      <c r="AP52" s="2">
        <v>21</v>
      </c>
      <c r="AQ52" s="2">
        <v>22</v>
      </c>
      <c r="AR52" s="2">
        <v>23</v>
      </c>
      <c r="AS52" s="2">
        <v>23</v>
      </c>
      <c r="AT52" s="2">
        <v>23</v>
      </c>
      <c r="AU52" s="2">
        <v>23</v>
      </c>
      <c r="AV52" s="2">
        <v>22</v>
      </c>
      <c r="AW52" s="2">
        <v>24</v>
      </c>
      <c r="AX52" s="2">
        <v>24</v>
      </c>
      <c r="AY52" s="2">
        <v>24</v>
      </c>
      <c r="AZ52" s="2">
        <v>24</v>
      </c>
      <c r="BA52" s="2">
        <v>24</v>
      </c>
      <c r="BB52" s="2">
        <v>24</v>
      </c>
      <c r="BC52" s="2">
        <v>24</v>
      </c>
      <c r="BD52" s="2">
        <v>25</v>
      </c>
      <c r="BE52" s="2">
        <v>25</v>
      </c>
      <c r="BF52" s="2">
        <v>25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35">
      <c r="A53" s="2" t="s">
        <v>378</v>
      </c>
      <c r="B53" s="2">
        <v>129</v>
      </c>
      <c r="C53" s="2">
        <v>54</v>
      </c>
      <c r="D53" s="2">
        <v>0</v>
      </c>
      <c r="E53" s="2">
        <v>0</v>
      </c>
      <c r="F53" s="2">
        <v>0</v>
      </c>
      <c r="G53" s="2">
        <v>1</v>
      </c>
      <c r="H53" s="2">
        <v>2</v>
      </c>
      <c r="I53" s="2">
        <v>1</v>
      </c>
      <c r="J53" s="2">
        <v>1</v>
      </c>
      <c r="K53" s="2">
        <v>2</v>
      </c>
      <c r="L53" s="2">
        <v>2</v>
      </c>
      <c r="M53" s="2">
        <v>3</v>
      </c>
      <c r="N53" s="2">
        <v>5</v>
      </c>
      <c r="O53" s="2">
        <v>5</v>
      </c>
      <c r="P53" s="2">
        <v>5</v>
      </c>
      <c r="Q53" s="2">
        <v>4</v>
      </c>
      <c r="R53" s="2">
        <v>4</v>
      </c>
      <c r="S53" s="2">
        <v>4</v>
      </c>
      <c r="T53" s="2">
        <v>3</v>
      </c>
      <c r="U53" s="2">
        <v>2</v>
      </c>
      <c r="V53" s="2">
        <v>2</v>
      </c>
      <c r="W53" s="2">
        <v>3</v>
      </c>
      <c r="X53" s="2">
        <v>4</v>
      </c>
      <c r="Y53" s="2">
        <v>4</v>
      </c>
      <c r="Z53" s="2">
        <v>4</v>
      </c>
      <c r="AA53" s="2">
        <v>4</v>
      </c>
      <c r="AB53" s="2">
        <v>5</v>
      </c>
      <c r="AC53" s="2">
        <v>5</v>
      </c>
      <c r="AD53" s="2">
        <v>5</v>
      </c>
      <c r="AE53" s="2">
        <v>6</v>
      </c>
      <c r="AF53" s="2">
        <v>9</v>
      </c>
      <c r="AG53" s="2">
        <v>10</v>
      </c>
      <c r="AH53" s="2">
        <v>10</v>
      </c>
      <c r="AI53" s="2">
        <v>11</v>
      </c>
      <c r="AJ53" s="2">
        <v>14</v>
      </c>
      <c r="AK53" s="2">
        <v>14</v>
      </c>
      <c r="AL53" s="2">
        <v>15</v>
      </c>
      <c r="AM53" s="2">
        <v>15</v>
      </c>
      <c r="AN53" s="2">
        <v>15</v>
      </c>
      <c r="AO53" s="2">
        <v>16</v>
      </c>
      <c r="AP53" s="2">
        <v>16</v>
      </c>
      <c r="AQ53" s="2">
        <v>17</v>
      </c>
      <c r="AR53" s="2">
        <v>17</v>
      </c>
      <c r="AS53" s="2">
        <v>17</v>
      </c>
      <c r="AT53" s="2">
        <v>18</v>
      </c>
      <c r="AU53" s="2">
        <v>18</v>
      </c>
      <c r="AV53" s="2">
        <v>18</v>
      </c>
      <c r="AW53" s="2">
        <v>22</v>
      </c>
      <c r="AX53" s="2">
        <v>23</v>
      </c>
      <c r="AY53" s="2">
        <v>23</v>
      </c>
      <c r="AZ53" s="2">
        <v>23</v>
      </c>
      <c r="BA53" s="2">
        <v>23</v>
      </c>
      <c r="BB53" s="2">
        <v>25</v>
      </c>
      <c r="BC53" s="2">
        <v>25</v>
      </c>
      <c r="BD53" s="2">
        <v>25</v>
      </c>
      <c r="BE53" s="2">
        <v>25</v>
      </c>
      <c r="BF53" s="2">
        <v>25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35">
      <c r="A54" s="2" t="s">
        <v>312</v>
      </c>
      <c r="B54" s="2">
        <v>130</v>
      </c>
      <c r="C54" s="2">
        <v>54</v>
      </c>
      <c r="D54" s="2">
        <v>0</v>
      </c>
      <c r="E54" s="2">
        <v>3</v>
      </c>
      <c r="F54" s="2">
        <v>4</v>
      </c>
      <c r="G54" s="2">
        <v>4</v>
      </c>
      <c r="H54" s="2">
        <v>4</v>
      </c>
      <c r="I54" s="2">
        <v>4</v>
      </c>
      <c r="J54" s="2">
        <v>4</v>
      </c>
      <c r="K54" s="2">
        <v>4</v>
      </c>
      <c r="L54" s="2">
        <v>4</v>
      </c>
      <c r="M54" s="2">
        <v>4</v>
      </c>
      <c r="N54" s="2">
        <v>6</v>
      </c>
      <c r="O54" s="2">
        <v>6</v>
      </c>
      <c r="P54" s="2">
        <v>7</v>
      </c>
      <c r="Q54" s="2">
        <v>8</v>
      </c>
      <c r="R54" s="2">
        <v>9</v>
      </c>
      <c r="S54" s="2">
        <v>9</v>
      </c>
      <c r="T54" s="2">
        <v>9</v>
      </c>
      <c r="U54" s="2">
        <v>9</v>
      </c>
      <c r="V54" s="2">
        <v>9</v>
      </c>
      <c r="W54" s="2">
        <v>9</v>
      </c>
      <c r="X54" s="2">
        <v>9</v>
      </c>
      <c r="Y54" s="2">
        <v>9</v>
      </c>
      <c r="Z54" s="2">
        <v>9</v>
      </c>
      <c r="AA54" s="2">
        <v>9</v>
      </c>
      <c r="AB54" s="2">
        <v>9</v>
      </c>
      <c r="AC54" s="2">
        <v>9</v>
      </c>
      <c r="AD54" s="2">
        <v>9</v>
      </c>
      <c r="AE54" s="2">
        <v>10</v>
      </c>
      <c r="AF54" s="2">
        <v>11</v>
      </c>
      <c r="AG54" s="2">
        <v>12</v>
      </c>
      <c r="AH54" s="2">
        <v>12</v>
      </c>
      <c r="AI54" s="2">
        <v>12</v>
      </c>
      <c r="AJ54" s="2">
        <v>13</v>
      </c>
      <c r="AK54" s="2">
        <v>13</v>
      </c>
      <c r="AL54" s="2">
        <v>16</v>
      </c>
      <c r="AM54" s="2">
        <v>15</v>
      </c>
      <c r="AN54" s="2">
        <v>15</v>
      </c>
      <c r="AO54" s="2">
        <v>16</v>
      </c>
      <c r="AP54" s="2">
        <v>16</v>
      </c>
      <c r="AQ54" s="2">
        <v>16</v>
      </c>
      <c r="AR54" s="2">
        <v>16</v>
      </c>
      <c r="AS54" s="2">
        <v>16</v>
      </c>
      <c r="AT54" s="2">
        <v>16</v>
      </c>
      <c r="AU54" s="2">
        <v>16</v>
      </c>
      <c r="AV54" s="2">
        <v>17</v>
      </c>
      <c r="AW54" s="2">
        <v>19</v>
      </c>
      <c r="AX54" s="2">
        <v>21</v>
      </c>
      <c r="AY54" s="2">
        <v>23</v>
      </c>
      <c r="AZ54" s="2">
        <v>23</v>
      </c>
      <c r="BA54" s="2">
        <v>23</v>
      </c>
      <c r="BB54" s="2">
        <v>24</v>
      </c>
      <c r="BC54" s="2">
        <v>24</v>
      </c>
      <c r="BD54" s="2">
        <v>26</v>
      </c>
      <c r="BE54" s="2">
        <v>25</v>
      </c>
      <c r="BF54" s="2">
        <v>25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35">
      <c r="A55" s="2" t="s">
        <v>379</v>
      </c>
      <c r="B55" s="2">
        <v>131</v>
      </c>
      <c r="C55" s="2">
        <v>54</v>
      </c>
      <c r="D55" s="2">
        <v>0</v>
      </c>
      <c r="E55" s="2">
        <v>1</v>
      </c>
      <c r="F55" s="2">
        <v>2</v>
      </c>
      <c r="G55" s="2">
        <v>4</v>
      </c>
      <c r="H55" s="2">
        <v>5</v>
      </c>
      <c r="I55" s="2">
        <v>5</v>
      </c>
      <c r="J55" s="2">
        <v>6</v>
      </c>
      <c r="K55" s="2">
        <v>6</v>
      </c>
      <c r="L55" s="2">
        <v>6</v>
      </c>
      <c r="M55" s="2">
        <v>7</v>
      </c>
      <c r="N55" s="2">
        <v>8</v>
      </c>
      <c r="O55" s="2">
        <v>8</v>
      </c>
      <c r="P55" s="2">
        <v>8</v>
      </c>
      <c r="Q55" s="2">
        <v>9</v>
      </c>
      <c r="R55" s="2">
        <v>9</v>
      </c>
      <c r="S55" s="2">
        <v>9</v>
      </c>
      <c r="T55" s="2">
        <v>8</v>
      </c>
      <c r="U55" s="2">
        <v>7</v>
      </c>
      <c r="V55" s="2">
        <v>9</v>
      </c>
      <c r="W55" s="2">
        <v>10</v>
      </c>
      <c r="X55" s="2">
        <v>12</v>
      </c>
      <c r="Y55" s="2">
        <v>13</v>
      </c>
      <c r="Z55" s="2">
        <v>13</v>
      </c>
      <c r="AA55" s="2">
        <v>13</v>
      </c>
      <c r="AB55" s="2">
        <v>15</v>
      </c>
      <c r="AC55" s="2">
        <v>15</v>
      </c>
      <c r="AD55" s="2">
        <v>15</v>
      </c>
      <c r="AE55" s="2">
        <v>16</v>
      </c>
      <c r="AF55" s="2">
        <v>18</v>
      </c>
      <c r="AG55" s="2">
        <v>19</v>
      </c>
      <c r="AH55" s="2">
        <v>20</v>
      </c>
      <c r="AI55" s="2">
        <v>21</v>
      </c>
      <c r="AJ55" s="2">
        <v>21</v>
      </c>
      <c r="AK55" s="2">
        <v>21</v>
      </c>
      <c r="AL55" s="2">
        <v>20</v>
      </c>
      <c r="AM55" s="2">
        <v>19</v>
      </c>
      <c r="AN55" s="2">
        <v>19</v>
      </c>
      <c r="AO55" s="2">
        <v>20</v>
      </c>
      <c r="AP55" s="2">
        <v>19</v>
      </c>
      <c r="AQ55" s="2">
        <v>21</v>
      </c>
      <c r="AR55" s="2">
        <v>21</v>
      </c>
      <c r="AS55" s="2">
        <v>22</v>
      </c>
      <c r="AT55" s="2">
        <v>23</v>
      </c>
      <c r="AU55" s="2">
        <v>22</v>
      </c>
      <c r="AV55" s="2">
        <v>22</v>
      </c>
      <c r="AW55" s="2">
        <v>24</v>
      </c>
      <c r="AX55" s="2">
        <v>25</v>
      </c>
      <c r="AY55" s="2">
        <v>25</v>
      </c>
      <c r="AZ55" s="2">
        <v>26</v>
      </c>
      <c r="BA55" s="2">
        <v>27</v>
      </c>
      <c r="BB55" s="2">
        <v>27</v>
      </c>
      <c r="BC55" s="2">
        <v>27</v>
      </c>
      <c r="BD55" s="2">
        <v>26</v>
      </c>
      <c r="BE55" s="2">
        <v>26</v>
      </c>
      <c r="BF55" s="2">
        <v>26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35">
      <c r="A56" s="2" t="s">
        <v>380</v>
      </c>
      <c r="B56" s="2">
        <v>132</v>
      </c>
      <c r="C56" s="2">
        <v>54</v>
      </c>
      <c r="D56" s="2">
        <v>0</v>
      </c>
      <c r="E56" s="2">
        <v>0</v>
      </c>
      <c r="F56" s="2">
        <v>1</v>
      </c>
      <c r="G56" s="2">
        <v>2</v>
      </c>
      <c r="H56" s="2">
        <v>2</v>
      </c>
      <c r="I56" s="2">
        <v>3</v>
      </c>
      <c r="J56" s="2">
        <v>4</v>
      </c>
      <c r="K56" s="2">
        <v>5</v>
      </c>
      <c r="L56" s="2">
        <v>5</v>
      </c>
      <c r="M56" s="2">
        <v>8</v>
      </c>
      <c r="N56" s="2">
        <v>8</v>
      </c>
      <c r="O56" s="2">
        <v>8</v>
      </c>
      <c r="P56" s="2">
        <v>8</v>
      </c>
      <c r="Q56" s="2">
        <v>9</v>
      </c>
      <c r="R56" s="2">
        <v>10</v>
      </c>
      <c r="S56" s="2">
        <v>11</v>
      </c>
      <c r="T56" s="2">
        <v>10</v>
      </c>
      <c r="U56" s="2">
        <v>11</v>
      </c>
      <c r="V56" s="2">
        <v>11</v>
      </c>
      <c r="W56" s="2">
        <v>12</v>
      </c>
      <c r="X56" s="2">
        <v>13</v>
      </c>
      <c r="Y56" s="2">
        <v>14</v>
      </c>
      <c r="Z56" s="2">
        <v>15</v>
      </c>
      <c r="AA56" s="2">
        <v>15</v>
      </c>
      <c r="AB56" s="2">
        <v>15</v>
      </c>
      <c r="AC56" s="2">
        <v>14</v>
      </c>
      <c r="AD56" s="2">
        <v>13</v>
      </c>
      <c r="AE56" s="2">
        <v>13</v>
      </c>
      <c r="AF56" s="2">
        <v>14</v>
      </c>
      <c r="AG56" s="2">
        <v>14</v>
      </c>
      <c r="AH56" s="2">
        <v>15</v>
      </c>
      <c r="AI56" s="2">
        <v>14</v>
      </c>
      <c r="AJ56" s="2">
        <v>16</v>
      </c>
      <c r="AK56" s="2">
        <v>18</v>
      </c>
      <c r="AL56" s="2">
        <v>19</v>
      </c>
      <c r="AM56" s="2">
        <v>18</v>
      </c>
      <c r="AN56" s="2">
        <v>18</v>
      </c>
      <c r="AO56" s="2">
        <v>18</v>
      </c>
      <c r="AP56" s="2">
        <v>21</v>
      </c>
      <c r="AQ56" s="2">
        <v>21</v>
      </c>
      <c r="AR56" s="2">
        <v>21</v>
      </c>
      <c r="AS56" s="2">
        <v>22</v>
      </c>
      <c r="AT56" s="2">
        <v>22</v>
      </c>
      <c r="AU56" s="2">
        <v>22</v>
      </c>
      <c r="AV56" s="2">
        <v>22</v>
      </c>
      <c r="AW56" s="2">
        <v>23</v>
      </c>
      <c r="AX56" s="2">
        <v>24</v>
      </c>
      <c r="AY56" s="2">
        <v>23</v>
      </c>
      <c r="AZ56" s="2">
        <v>24</v>
      </c>
      <c r="BA56" s="2">
        <v>25</v>
      </c>
      <c r="BB56" s="2">
        <v>25</v>
      </c>
      <c r="BC56" s="2">
        <v>25</v>
      </c>
      <c r="BD56" s="2">
        <v>26</v>
      </c>
      <c r="BE56" s="2">
        <v>26</v>
      </c>
      <c r="BF56" s="2">
        <v>26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35">
      <c r="A57" s="2" t="s">
        <v>381</v>
      </c>
      <c r="B57" s="2">
        <v>133</v>
      </c>
      <c r="C57" s="2">
        <v>54</v>
      </c>
      <c r="D57" s="2">
        <v>0</v>
      </c>
      <c r="E57" s="2">
        <v>1</v>
      </c>
      <c r="F57" s="2">
        <v>1</v>
      </c>
      <c r="G57" s="2">
        <v>2</v>
      </c>
      <c r="H57" s="2">
        <v>2</v>
      </c>
      <c r="I57" s="2">
        <v>2</v>
      </c>
      <c r="J57" s="2">
        <v>1</v>
      </c>
      <c r="K57" s="2">
        <v>1</v>
      </c>
      <c r="L57" s="2">
        <v>1</v>
      </c>
      <c r="M57" s="2">
        <v>2</v>
      </c>
      <c r="N57" s="2">
        <v>4</v>
      </c>
      <c r="O57" s="2">
        <v>5</v>
      </c>
      <c r="P57" s="2">
        <v>5</v>
      </c>
      <c r="Q57" s="2">
        <v>7</v>
      </c>
      <c r="R57" s="2">
        <v>9</v>
      </c>
      <c r="S57" s="2">
        <v>9</v>
      </c>
      <c r="T57" s="2">
        <v>8</v>
      </c>
      <c r="U57" s="2">
        <v>8</v>
      </c>
      <c r="V57" s="2">
        <v>8</v>
      </c>
      <c r="W57" s="2">
        <v>10</v>
      </c>
      <c r="X57" s="2">
        <v>10</v>
      </c>
      <c r="Y57" s="2">
        <v>11</v>
      </c>
      <c r="Z57" s="2">
        <v>12</v>
      </c>
      <c r="AA57" s="2">
        <v>11</v>
      </c>
      <c r="AB57" s="2">
        <v>11</v>
      </c>
      <c r="AC57" s="2">
        <v>10</v>
      </c>
      <c r="AD57" s="2">
        <v>10</v>
      </c>
      <c r="AE57" s="2">
        <v>10</v>
      </c>
      <c r="AF57" s="2">
        <v>10</v>
      </c>
      <c r="AG57" s="2">
        <v>10</v>
      </c>
      <c r="AH57" s="2">
        <v>10</v>
      </c>
      <c r="AI57" s="2">
        <v>12</v>
      </c>
      <c r="AJ57" s="2">
        <v>12</v>
      </c>
      <c r="AK57" s="2">
        <v>12</v>
      </c>
      <c r="AL57" s="2">
        <v>12</v>
      </c>
      <c r="AM57" s="2">
        <v>12</v>
      </c>
      <c r="AN57" s="2">
        <v>14</v>
      </c>
      <c r="AO57" s="2">
        <v>16</v>
      </c>
      <c r="AP57" s="2">
        <v>19</v>
      </c>
      <c r="AQ57" s="2">
        <v>20</v>
      </c>
      <c r="AR57" s="2">
        <v>20</v>
      </c>
      <c r="AS57" s="2">
        <v>20</v>
      </c>
      <c r="AT57" s="2">
        <v>23</v>
      </c>
      <c r="AU57" s="2">
        <v>22</v>
      </c>
      <c r="AV57" s="2">
        <v>22</v>
      </c>
      <c r="AW57" s="2">
        <v>24</v>
      </c>
      <c r="AX57" s="2">
        <v>25</v>
      </c>
      <c r="AY57" s="2">
        <v>24</v>
      </c>
      <c r="AZ57" s="2">
        <v>25</v>
      </c>
      <c r="BA57" s="2">
        <v>27</v>
      </c>
      <c r="BB57" s="2">
        <v>27</v>
      </c>
      <c r="BC57" s="2">
        <v>27</v>
      </c>
      <c r="BD57" s="2">
        <v>26</v>
      </c>
      <c r="BE57" s="2">
        <v>25</v>
      </c>
      <c r="BF57" s="2">
        <v>26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35">
      <c r="A58" s="2" t="s">
        <v>341</v>
      </c>
      <c r="B58" s="2">
        <v>134</v>
      </c>
      <c r="C58" s="2">
        <v>54</v>
      </c>
      <c r="D58" s="2">
        <v>0</v>
      </c>
      <c r="E58" s="2">
        <v>1</v>
      </c>
      <c r="F58" s="2">
        <v>2</v>
      </c>
      <c r="G58" s="2">
        <v>3</v>
      </c>
      <c r="H58" s="2">
        <v>3</v>
      </c>
      <c r="I58" s="2">
        <v>2</v>
      </c>
      <c r="J58" s="2">
        <v>3</v>
      </c>
      <c r="K58" s="2">
        <v>3</v>
      </c>
      <c r="L58" s="2">
        <v>3</v>
      </c>
      <c r="M58" s="2">
        <v>4</v>
      </c>
      <c r="N58" s="2">
        <v>3</v>
      </c>
      <c r="O58" s="2">
        <v>2</v>
      </c>
      <c r="P58" s="2">
        <v>2</v>
      </c>
      <c r="Q58" s="2">
        <v>4</v>
      </c>
      <c r="R58" s="2">
        <v>5</v>
      </c>
      <c r="S58" s="2">
        <v>5</v>
      </c>
      <c r="T58" s="2">
        <v>4</v>
      </c>
      <c r="U58" s="2">
        <v>4</v>
      </c>
      <c r="V58" s="2">
        <v>3</v>
      </c>
      <c r="W58" s="2">
        <v>4</v>
      </c>
      <c r="X58" s="2">
        <v>6</v>
      </c>
      <c r="Y58" s="2">
        <v>7</v>
      </c>
      <c r="Z58" s="2">
        <v>8</v>
      </c>
      <c r="AA58" s="2">
        <v>8</v>
      </c>
      <c r="AB58" s="2">
        <v>9</v>
      </c>
      <c r="AC58" s="2">
        <v>9</v>
      </c>
      <c r="AD58" s="2">
        <v>9</v>
      </c>
      <c r="AE58" s="2">
        <v>9</v>
      </c>
      <c r="AF58" s="2">
        <v>9</v>
      </c>
      <c r="AG58" s="2">
        <v>10</v>
      </c>
      <c r="AH58" s="2">
        <v>11</v>
      </c>
      <c r="AI58" s="2">
        <v>11</v>
      </c>
      <c r="AJ58" s="2">
        <v>11</v>
      </c>
      <c r="AK58" s="2">
        <v>12</v>
      </c>
      <c r="AL58" s="2">
        <v>11</v>
      </c>
      <c r="AM58" s="2">
        <v>10</v>
      </c>
      <c r="AN58" s="2">
        <v>10</v>
      </c>
      <c r="AO58" s="2">
        <v>11</v>
      </c>
      <c r="AP58" s="2">
        <v>13</v>
      </c>
      <c r="AQ58" s="2">
        <v>15</v>
      </c>
      <c r="AR58" s="2">
        <v>17</v>
      </c>
      <c r="AS58" s="2">
        <v>17</v>
      </c>
      <c r="AT58" s="2">
        <v>18</v>
      </c>
      <c r="AU58" s="2">
        <v>17</v>
      </c>
      <c r="AV58" s="2">
        <v>16</v>
      </c>
      <c r="AW58" s="2">
        <v>20</v>
      </c>
      <c r="AX58" s="2">
        <v>20</v>
      </c>
      <c r="AY58" s="2">
        <v>22</v>
      </c>
      <c r="AZ58" s="2">
        <v>22</v>
      </c>
      <c r="BA58" s="2">
        <v>24</v>
      </c>
      <c r="BB58" s="2">
        <v>24</v>
      </c>
      <c r="BC58" s="2">
        <v>25</v>
      </c>
      <c r="BD58" s="2">
        <v>26</v>
      </c>
      <c r="BE58" s="2">
        <v>26</v>
      </c>
      <c r="BF58" s="2">
        <v>26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35">
      <c r="A59" s="2" t="s">
        <v>6</v>
      </c>
      <c r="B59" s="2">
        <v>135</v>
      </c>
      <c r="C59" s="2">
        <v>54</v>
      </c>
      <c r="D59" s="2">
        <v>0</v>
      </c>
      <c r="E59" s="2">
        <v>1</v>
      </c>
      <c r="F59" s="2">
        <v>1</v>
      </c>
      <c r="G59" s="2">
        <v>2</v>
      </c>
      <c r="H59" s="2">
        <v>2</v>
      </c>
      <c r="I59" s="2">
        <v>2</v>
      </c>
      <c r="J59" s="2">
        <v>3</v>
      </c>
      <c r="K59" s="2">
        <v>2</v>
      </c>
      <c r="L59" s="2">
        <v>3</v>
      </c>
      <c r="M59" s="2">
        <v>4</v>
      </c>
      <c r="N59" s="2">
        <v>6</v>
      </c>
      <c r="O59" s="2">
        <v>5</v>
      </c>
      <c r="P59" s="2">
        <v>5</v>
      </c>
      <c r="Q59" s="2">
        <v>5</v>
      </c>
      <c r="R59" s="2">
        <v>4</v>
      </c>
      <c r="S59" s="2">
        <v>4</v>
      </c>
      <c r="T59" s="2">
        <v>5</v>
      </c>
      <c r="U59" s="2">
        <v>4</v>
      </c>
      <c r="V59" s="2">
        <v>4</v>
      </c>
      <c r="W59" s="2">
        <v>5</v>
      </c>
      <c r="X59" s="2">
        <v>7</v>
      </c>
      <c r="Y59" s="2">
        <v>8</v>
      </c>
      <c r="Z59" s="2">
        <v>10</v>
      </c>
      <c r="AA59" s="2">
        <v>10</v>
      </c>
      <c r="AB59" s="2">
        <v>12</v>
      </c>
      <c r="AC59" s="2">
        <v>12</v>
      </c>
      <c r="AD59" s="2">
        <v>12</v>
      </c>
      <c r="AE59" s="2">
        <v>14</v>
      </c>
      <c r="AF59" s="2">
        <v>14</v>
      </c>
      <c r="AG59" s="2">
        <v>15</v>
      </c>
      <c r="AH59" s="2">
        <v>15</v>
      </c>
      <c r="AI59" s="2">
        <v>16</v>
      </c>
      <c r="AJ59" s="2">
        <v>16</v>
      </c>
      <c r="AK59" s="2">
        <v>16</v>
      </c>
      <c r="AL59" s="2">
        <v>15</v>
      </c>
      <c r="AM59" s="2">
        <v>15</v>
      </c>
      <c r="AN59" s="2">
        <v>15</v>
      </c>
      <c r="AO59" s="2">
        <v>16</v>
      </c>
      <c r="AP59" s="2">
        <v>17</v>
      </c>
      <c r="AQ59" s="2">
        <v>18</v>
      </c>
      <c r="AR59" s="2">
        <v>19</v>
      </c>
      <c r="AS59" s="2">
        <v>19</v>
      </c>
      <c r="AT59" s="2">
        <v>20</v>
      </c>
      <c r="AU59" s="2">
        <v>20</v>
      </c>
      <c r="AV59" s="2">
        <v>19</v>
      </c>
      <c r="AW59" s="2">
        <v>19</v>
      </c>
      <c r="AX59" s="2">
        <v>23</v>
      </c>
      <c r="AY59" s="2">
        <v>23</v>
      </c>
      <c r="AZ59" s="2">
        <v>25</v>
      </c>
      <c r="BA59" s="2">
        <v>26</v>
      </c>
      <c r="BB59" s="2">
        <v>27</v>
      </c>
      <c r="BC59" s="2">
        <v>27</v>
      </c>
      <c r="BD59" s="2">
        <v>28</v>
      </c>
      <c r="BE59" s="2">
        <v>27</v>
      </c>
      <c r="BF59" s="2">
        <v>27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35">
      <c r="A60" s="2" t="s">
        <v>344</v>
      </c>
      <c r="B60" s="2">
        <v>136</v>
      </c>
      <c r="C60" s="2">
        <v>54</v>
      </c>
      <c r="D60" s="2">
        <v>0</v>
      </c>
      <c r="E60" s="2">
        <v>1</v>
      </c>
      <c r="F60" s="2">
        <v>1</v>
      </c>
      <c r="G60" s="2">
        <v>2</v>
      </c>
      <c r="H60" s="2">
        <v>2</v>
      </c>
      <c r="I60" s="2">
        <v>3</v>
      </c>
      <c r="J60" s="2">
        <v>3</v>
      </c>
      <c r="K60" s="2">
        <v>2</v>
      </c>
      <c r="L60" s="2">
        <v>3</v>
      </c>
      <c r="M60" s="2">
        <v>5</v>
      </c>
      <c r="N60" s="2">
        <v>5</v>
      </c>
      <c r="O60" s="2">
        <v>6</v>
      </c>
      <c r="P60" s="2">
        <v>6</v>
      </c>
      <c r="Q60" s="2">
        <v>6</v>
      </c>
      <c r="R60" s="2">
        <v>7</v>
      </c>
      <c r="S60" s="2">
        <v>8</v>
      </c>
      <c r="T60" s="2">
        <v>8</v>
      </c>
      <c r="U60" s="2">
        <v>7</v>
      </c>
      <c r="V60" s="2">
        <v>7</v>
      </c>
      <c r="W60" s="2">
        <v>9</v>
      </c>
      <c r="X60" s="2">
        <v>10</v>
      </c>
      <c r="Y60" s="2">
        <v>11</v>
      </c>
      <c r="Z60" s="2">
        <v>11</v>
      </c>
      <c r="AA60" s="2">
        <v>11</v>
      </c>
      <c r="AB60" s="2">
        <v>12</v>
      </c>
      <c r="AC60" s="2">
        <v>11</v>
      </c>
      <c r="AD60" s="2">
        <v>12</v>
      </c>
      <c r="AE60" s="2">
        <v>12</v>
      </c>
      <c r="AF60" s="2">
        <v>13</v>
      </c>
      <c r="AG60" s="2">
        <v>13</v>
      </c>
      <c r="AH60" s="2">
        <v>14</v>
      </c>
      <c r="AI60" s="2">
        <v>14</v>
      </c>
      <c r="AJ60" s="2">
        <v>14</v>
      </c>
      <c r="AK60" s="2">
        <v>15</v>
      </c>
      <c r="AL60" s="2">
        <v>16</v>
      </c>
      <c r="AM60" s="2">
        <v>16</v>
      </c>
      <c r="AN60" s="2">
        <v>16</v>
      </c>
      <c r="AO60" s="2">
        <v>17</v>
      </c>
      <c r="AP60" s="2">
        <v>17</v>
      </c>
      <c r="AQ60" s="2">
        <v>19</v>
      </c>
      <c r="AR60" s="2">
        <v>19</v>
      </c>
      <c r="AS60" s="2">
        <v>20</v>
      </c>
      <c r="AT60" s="2">
        <v>20</v>
      </c>
      <c r="AU60" s="2">
        <v>20</v>
      </c>
      <c r="AV60" s="2">
        <v>20</v>
      </c>
      <c r="AW60" s="2">
        <v>21</v>
      </c>
      <c r="AX60" s="2">
        <v>22</v>
      </c>
      <c r="AY60" s="2">
        <v>21</v>
      </c>
      <c r="AZ60" s="2">
        <v>21</v>
      </c>
      <c r="BA60" s="2">
        <v>22</v>
      </c>
      <c r="BB60" s="2">
        <v>24</v>
      </c>
      <c r="BC60" s="2">
        <v>24</v>
      </c>
      <c r="BD60" s="2">
        <v>25</v>
      </c>
      <c r="BE60" s="2">
        <v>25</v>
      </c>
      <c r="BF60" s="2">
        <v>25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35">
      <c r="A61" s="2" t="s">
        <v>382</v>
      </c>
      <c r="B61" s="2">
        <v>137</v>
      </c>
      <c r="C61" s="2">
        <v>54</v>
      </c>
      <c r="D61" s="2">
        <v>0</v>
      </c>
      <c r="E61" s="2">
        <v>1</v>
      </c>
      <c r="F61" s="2">
        <v>1</v>
      </c>
      <c r="G61" s="2">
        <v>3</v>
      </c>
      <c r="H61" s="2">
        <v>3</v>
      </c>
      <c r="I61" s="2">
        <v>3</v>
      </c>
      <c r="J61" s="2">
        <v>5</v>
      </c>
      <c r="K61" s="2">
        <v>5</v>
      </c>
      <c r="L61" s="2">
        <v>4</v>
      </c>
      <c r="M61" s="2">
        <v>5</v>
      </c>
      <c r="N61" s="2">
        <v>7</v>
      </c>
      <c r="O61" s="2">
        <v>7</v>
      </c>
      <c r="P61" s="2">
        <v>7</v>
      </c>
      <c r="Q61" s="2">
        <v>8</v>
      </c>
      <c r="R61" s="2">
        <v>10</v>
      </c>
      <c r="S61" s="2">
        <v>9</v>
      </c>
      <c r="T61" s="2">
        <v>8</v>
      </c>
      <c r="U61" s="2">
        <v>8</v>
      </c>
      <c r="V61" s="2">
        <v>7</v>
      </c>
      <c r="W61" s="2">
        <v>7</v>
      </c>
      <c r="X61" s="2">
        <v>8</v>
      </c>
      <c r="Y61" s="2">
        <v>11</v>
      </c>
      <c r="Z61" s="2">
        <v>12</v>
      </c>
      <c r="AA61" s="2">
        <v>11</v>
      </c>
      <c r="AB61" s="2">
        <v>11</v>
      </c>
      <c r="AC61" s="2">
        <v>11</v>
      </c>
      <c r="AD61" s="2">
        <v>11</v>
      </c>
      <c r="AE61" s="2">
        <v>14</v>
      </c>
      <c r="AF61" s="2">
        <v>15</v>
      </c>
      <c r="AG61" s="2">
        <v>16</v>
      </c>
      <c r="AH61" s="2">
        <v>18</v>
      </c>
      <c r="AI61" s="2">
        <v>18</v>
      </c>
      <c r="AJ61" s="2">
        <v>19</v>
      </c>
      <c r="AK61" s="2">
        <v>19</v>
      </c>
      <c r="AL61" s="2">
        <v>20</v>
      </c>
      <c r="AM61" s="2">
        <v>20</v>
      </c>
      <c r="AN61" s="2">
        <v>21</v>
      </c>
      <c r="AO61" s="2">
        <v>22</v>
      </c>
      <c r="AP61" s="2">
        <v>22</v>
      </c>
      <c r="AQ61" s="2">
        <v>24</v>
      </c>
      <c r="AR61" s="2">
        <v>24</v>
      </c>
      <c r="AS61" s="2">
        <v>24</v>
      </c>
      <c r="AT61" s="2">
        <v>23</v>
      </c>
      <c r="AU61" s="2">
        <v>24</v>
      </c>
      <c r="AV61" s="2">
        <v>23</v>
      </c>
      <c r="AW61" s="2">
        <v>24</v>
      </c>
      <c r="AX61" s="2">
        <v>25</v>
      </c>
      <c r="AY61" s="2">
        <v>25</v>
      </c>
      <c r="AZ61" s="2">
        <v>28</v>
      </c>
      <c r="BA61" s="2">
        <v>27</v>
      </c>
      <c r="BB61" s="2">
        <v>28</v>
      </c>
      <c r="BC61" s="2">
        <v>28</v>
      </c>
      <c r="BD61" s="2">
        <v>27</v>
      </c>
      <c r="BE61" s="2">
        <v>28</v>
      </c>
      <c r="BF61" s="2">
        <v>28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35">
      <c r="A62" s="2" t="s">
        <v>383</v>
      </c>
      <c r="B62" s="2">
        <v>138</v>
      </c>
      <c r="C62" s="2">
        <v>54</v>
      </c>
      <c r="D62" s="2">
        <v>0</v>
      </c>
      <c r="E62" s="2">
        <v>1</v>
      </c>
      <c r="F62" s="2">
        <v>2</v>
      </c>
      <c r="G62" s="2">
        <v>3</v>
      </c>
      <c r="H62" s="2">
        <v>3</v>
      </c>
      <c r="I62" s="2">
        <v>4</v>
      </c>
      <c r="J62" s="2">
        <v>5</v>
      </c>
      <c r="K62" s="2">
        <v>4</v>
      </c>
      <c r="L62" s="2">
        <v>3</v>
      </c>
      <c r="M62" s="2">
        <v>5</v>
      </c>
      <c r="N62" s="2">
        <v>5</v>
      </c>
      <c r="O62" s="2">
        <v>6</v>
      </c>
      <c r="P62" s="2">
        <v>7</v>
      </c>
      <c r="Q62" s="2">
        <v>8</v>
      </c>
      <c r="R62" s="2">
        <v>7</v>
      </c>
      <c r="S62" s="2">
        <v>8</v>
      </c>
      <c r="T62" s="2">
        <v>8</v>
      </c>
      <c r="U62" s="2">
        <v>8</v>
      </c>
      <c r="V62" s="2">
        <v>9</v>
      </c>
      <c r="W62" s="2">
        <v>10</v>
      </c>
      <c r="X62" s="2">
        <v>11</v>
      </c>
      <c r="Y62" s="2">
        <v>13</v>
      </c>
      <c r="Z62" s="2">
        <v>13</v>
      </c>
      <c r="AA62" s="2">
        <v>13</v>
      </c>
      <c r="AB62" s="2">
        <v>14</v>
      </c>
      <c r="AC62" s="2">
        <v>14</v>
      </c>
      <c r="AD62" s="2">
        <v>14</v>
      </c>
      <c r="AE62" s="2">
        <v>15</v>
      </c>
      <c r="AF62" s="2">
        <v>15</v>
      </c>
      <c r="AG62" s="2">
        <v>16</v>
      </c>
      <c r="AH62" s="2">
        <v>17</v>
      </c>
      <c r="AI62" s="2">
        <v>18</v>
      </c>
      <c r="AJ62" s="2">
        <v>19</v>
      </c>
      <c r="AK62" s="2">
        <v>19</v>
      </c>
      <c r="AL62" s="2">
        <v>18</v>
      </c>
      <c r="AM62" s="2">
        <v>18</v>
      </c>
      <c r="AN62" s="2">
        <v>19</v>
      </c>
      <c r="AO62" s="2">
        <v>20</v>
      </c>
      <c r="AP62" s="2">
        <v>19</v>
      </c>
      <c r="AQ62" s="2">
        <v>21</v>
      </c>
      <c r="AR62" s="2">
        <v>21</v>
      </c>
      <c r="AS62" s="2">
        <v>22</v>
      </c>
      <c r="AT62" s="2">
        <v>24</v>
      </c>
      <c r="AU62" s="2">
        <v>23</v>
      </c>
      <c r="AV62" s="2">
        <v>23</v>
      </c>
      <c r="AW62" s="2">
        <v>24</v>
      </c>
      <c r="AX62" s="2">
        <v>24</v>
      </c>
      <c r="AY62" s="2">
        <v>24</v>
      </c>
      <c r="AZ62" s="2">
        <v>24</v>
      </c>
      <c r="BA62" s="2">
        <v>28</v>
      </c>
      <c r="BB62" s="2">
        <v>29</v>
      </c>
      <c r="BC62" s="2">
        <v>29</v>
      </c>
      <c r="BD62" s="2">
        <v>28</v>
      </c>
      <c r="BE62" s="2">
        <v>29</v>
      </c>
      <c r="BF62" s="2">
        <v>29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35">
      <c r="A63" s="2" t="s">
        <v>384</v>
      </c>
      <c r="B63" s="2">
        <v>139</v>
      </c>
      <c r="C63" s="2">
        <v>54</v>
      </c>
      <c r="D63" s="2">
        <v>0</v>
      </c>
      <c r="E63" s="2">
        <v>2</v>
      </c>
      <c r="F63" s="2">
        <v>2</v>
      </c>
      <c r="G63" s="2">
        <v>4</v>
      </c>
      <c r="H63" s="2">
        <v>5</v>
      </c>
      <c r="I63" s="2">
        <v>5</v>
      </c>
      <c r="J63" s="2">
        <v>7</v>
      </c>
      <c r="K63" s="2">
        <v>8</v>
      </c>
      <c r="L63" s="2">
        <v>7</v>
      </c>
      <c r="M63" s="2">
        <v>8</v>
      </c>
      <c r="N63" s="2">
        <v>9</v>
      </c>
      <c r="O63" s="2">
        <v>9</v>
      </c>
      <c r="P63" s="2">
        <v>11</v>
      </c>
      <c r="Q63" s="2">
        <v>11</v>
      </c>
      <c r="R63" s="2">
        <v>12</v>
      </c>
      <c r="S63" s="2">
        <v>12</v>
      </c>
      <c r="T63" s="2">
        <v>11</v>
      </c>
      <c r="U63" s="2">
        <v>11</v>
      </c>
      <c r="V63" s="2">
        <v>11</v>
      </c>
      <c r="W63" s="2">
        <v>12</v>
      </c>
      <c r="X63" s="2">
        <v>12</v>
      </c>
      <c r="Y63" s="2">
        <v>13</v>
      </c>
      <c r="Z63" s="2">
        <v>13</v>
      </c>
      <c r="AA63" s="2">
        <v>14</v>
      </c>
      <c r="AB63" s="2">
        <v>14</v>
      </c>
      <c r="AC63" s="2">
        <v>15</v>
      </c>
      <c r="AD63" s="2">
        <v>14</v>
      </c>
      <c r="AE63" s="2">
        <v>14</v>
      </c>
      <c r="AF63" s="2">
        <v>14</v>
      </c>
      <c r="AG63" s="2">
        <v>14</v>
      </c>
      <c r="AH63" s="2">
        <v>16</v>
      </c>
      <c r="AI63" s="2">
        <v>17</v>
      </c>
      <c r="AJ63" s="2">
        <v>17</v>
      </c>
      <c r="AK63" s="2">
        <v>18</v>
      </c>
      <c r="AL63" s="2">
        <v>17</v>
      </c>
      <c r="AM63" s="2">
        <v>18</v>
      </c>
      <c r="AN63" s="2">
        <v>19</v>
      </c>
      <c r="AO63" s="2">
        <v>21</v>
      </c>
      <c r="AP63" s="2">
        <v>21</v>
      </c>
      <c r="AQ63" s="2">
        <v>22</v>
      </c>
      <c r="AR63" s="2">
        <v>22</v>
      </c>
      <c r="AS63" s="2">
        <v>22</v>
      </c>
      <c r="AT63" s="2">
        <v>23</v>
      </c>
      <c r="AU63" s="2">
        <v>23</v>
      </c>
      <c r="AV63" s="2">
        <v>24</v>
      </c>
      <c r="AW63" s="2">
        <v>26</v>
      </c>
      <c r="AX63" s="2">
        <v>28</v>
      </c>
      <c r="AY63" s="2">
        <v>28</v>
      </c>
      <c r="AZ63" s="2">
        <v>28</v>
      </c>
      <c r="BA63" s="2">
        <v>28</v>
      </c>
      <c r="BB63" s="2">
        <v>29</v>
      </c>
      <c r="BC63" s="2">
        <v>30</v>
      </c>
      <c r="BD63" s="2">
        <v>30</v>
      </c>
      <c r="BE63" s="2">
        <v>30</v>
      </c>
      <c r="BF63" s="2">
        <v>30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35">
      <c r="A64" s="2" t="s">
        <v>385</v>
      </c>
      <c r="B64" s="2">
        <v>140</v>
      </c>
      <c r="C64" s="2">
        <v>54</v>
      </c>
      <c r="D64" s="2">
        <v>0</v>
      </c>
      <c r="E64" s="2">
        <v>1</v>
      </c>
      <c r="F64" s="2">
        <v>3</v>
      </c>
      <c r="G64" s="2">
        <v>5</v>
      </c>
      <c r="H64" s="2">
        <v>6</v>
      </c>
      <c r="I64" s="2">
        <v>6</v>
      </c>
      <c r="J64" s="2">
        <v>6</v>
      </c>
      <c r="K64" s="2">
        <v>5</v>
      </c>
      <c r="L64" s="2">
        <v>5</v>
      </c>
      <c r="M64" s="2">
        <v>5</v>
      </c>
      <c r="N64" s="2">
        <v>5</v>
      </c>
      <c r="O64" s="2">
        <v>6</v>
      </c>
      <c r="P64" s="2">
        <v>7</v>
      </c>
      <c r="Q64" s="2">
        <v>9</v>
      </c>
      <c r="R64" s="2">
        <v>13</v>
      </c>
      <c r="S64" s="2">
        <v>13</v>
      </c>
      <c r="T64" s="2">
        <v>14</v>
      </c>
      <c r="U64" s="2">
        <v>14</v>
      </c>
      <c r="V64" s="2">
        <v>16</v>
      </c>
      <c r="W64" s="2">
        <v>18</v>
      </c>
      <c r="X64" s="2">
        <v>18</v>
      </c>
      <c r="Y64" s="2">
        <v>18</v>
      </c>
      <c r="Z64" s="2">
        <v>18</v>
      </c>
      <c r="AA64" s="2">
        <v>18</v>
      </c>
      <c r="AB64" s="2">
        <v>19</v>
      </c>
      <c r="AC64" s="2">
        <v>19</v>
      </c>
      <c r="AD64" s="2">
        <v>18</v>
      </c>
      <c r="AE64" s="2">
        <v>20</v>
      </c>
      <c r="AF64" s="2">
        <v>20</v>
      </c>
      <c r="AG64" s="2">
        <v>19</v>
      </c>
      <c r="AH64" s="2">
        <v>20</v>
      </c>
      <c r="AI64" s="2">
        <v>20</v>
      </c>
      <c r="AJ64" s="2">
        <v>23</v>
      </c>
      <c r="AK64" s="2">
        <v>24</v>
      </c>
      <c r="AL64" s="2">
        <v>23</v>
      </c>
      <c r="AM64" s="2">
        <v>22</v>
      </c>
      <c r="AN64" s="2">
        <v>24</v>
      </c>
      <c r="AO64" s="2">
        <v>25</v>
      </c>
      <c r="AP64" s="2">
        <v>25</v>
      </c>
      <c r="AQ64" s="2">
        <v>26</v>
      </c>
      <c r="AR64" s="2">
        <v>26</v>
      </c>
      <c r="AS64" s="2">
        <v>25</v>
      </c>
      <c r="AT64" s="2">
        <v>26</v>
      </c>
      <c r="AU64" s="2">
        <v>26</v>
      </c>
      <c r="AV64" s="2">
        <v>26</v>
      </c>
      <c r="AW64" s="2">
        <v>28</v>
      </c>
      <c r="AX64" s="2">
        <v>29</v>
      </c>
      <c r="AY64" s="2">
        <v>30</v>
      </c>
      <c r="AZ64" s="2">
        <v>31</v>
      </c>
      <c r="BA64" s="2">
        <v>31</v>
      </c>
      <c r="BB64" s="2">
        <v>31</v>
      </c>
      <c r="BC64" s="2">
        <v>32</v>
      </c>
      <c r="BD64" s="2">
        <v>31</v>
      </c>
      <c r="BE64" s="2">
        <v>30</v>
      </c>
      <c r="BF64" s="2">
        <v>30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35">
      <c r="A65" s="2" t="s">
        <v>386</v>
      </c>
      <c r="B65" s="2">
        <v>141</v>
      </c>
      <c r="C65" s="2">
        <v>54</v>
      </c>
      <c r="D65" s="2">
        <v>0</v>
      </c>
      <c r="E65" s="2">
        <v>0</v>
      </c>
      <c r="F65" s="2">
        <v>-1</v>
      </c>
      <c r="G65" s="2">
        <v>1</v>
      </c>
      <c r="H65" s="2">
        <v>1</v>
      </c>
      <c r="I65" s="2">
        <v>1</v>
      </c>
      <c r="J65" s="2">
        <v>3</v>
      </c>
      <c r="K65" s="2">
        <v>2</v>
      </c>
      <c r="L65" s="2">
        <v>2</v>
      </c>
      <c r="M65" s="2">
        <v>4</v>
      </c>
      <c r="N65" s="2">
        <v>7</v>
      </c>
      <c r="O65" s="2">
        <v>8</v>
      </c>
      <c r="P65" s="2">
        <v>8</v>
      </c>
      <c r="Q65" s="2">
        <v>9</v>
      </c>
      <c r="R65" s="2">
        <v>10</v>
      </c>
      <c r="S65" s="2">
        <v>10</v>
      </c>
      <c r="T65" s="2">
        <v>9</v>
      </c>
      <c r="U65" s="2">
        <v>8</v>
      </c>
      <c r="V65" s="2">
        <v>9</v>
      </c>
      <c r="W65" s="2">
        <v>11</v>
      </c>
      <c r="X65" s="2">
        <v>11</v>
      </c>
      <c r="Y65" s="2">
        <v>11</v>
      </c>
      <c r="Z65" s="2">
        <v>13</v>
      </c>
      <c r="AA65" s="2">
        <v>13</v>
      </c>
      <c r="AB65" s="2">
        <v>14</v>
      </c>
      <c r="AC65" s="2">
        <v>15</v>
      </c>
      <c r="AD65" s="2">
        <v>15</v>
      </c>
      <c r="AE65" s="2">
        <v>16</v>
      </c>
      <c r="AF65" s="2">
        <v>16</v>
      </c>
      <c r="AG65" s="2">
        <v>18</v>
      </c>
      <c r="AH65" s="2">
        <v>18</v>
      </c>
      <c r="AI65" s="2">
        <v>18</v>
      </c>
      <c r="AJ65" s="2">
        <v>20</v>
      </c>
      <c r="AK65" s="2">
        <v>20</v>
      </c>
      <c r="AL65" s="2">
        <v>19</v>
      </c>
      <c r="AM65" s="2">
        <v>20</v>
      </c>
      <c r="AN65" s="2">
        <v>20</v>
      </c>
      <c r="AO65" s="2">
        <v>23</v>
      </c>
      <c r="AP65" s="2">
        <v>24</v>
      </c>
      <c r="AQ65" s="2">
        <v>25</v>
      </c>
      <c r="AR65" s="2">
        <v>26</v>
      </c>
      <c r="AS65" s="2">
        <v>27</v>
      </c>
      <c r="AT65" s="2">
        <v>28</v>
      </c>
      <c r="AU65" s="2">
        <v>28</v>
      </c>
      <c r="AV65" s="2">
        <v>28</v>
      </c>
      <c r="AW65" s="2">
        <v>29</v>
      </c>
      <c r="AX65" s="2">
        <v>30</v>
      </c>
      <c r="AY65" s="2">
        <v>29</v>
      </c>
      <c r="AZ65" s="2">
        <v>30</v>
      </c>
      <c r="BA65" s="2">
        <v>29</v>
      </c>
      <c r="BB65" s="2">
        <v>29</v>
      </c>
      <c r="BC65" s="2">
        <v>29</v>
      </c>
      <c r="BD65" s="2">
        <v>30</v>
      </c>
      <c r="BE65" s="2">
        <v>30</v>
      </c>
      <c r="BF65" s="2">
        <v>31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35">
      <c r="A66" s="2" t="s">
        <v>335</v>
      </c>
      <c r="B66" s="2">
        <v>142</v>
      </c>
      <c r="C66" s="2">
        <v>54</v>
      </c>
      <c r="D66" s="2">
        <v>0</v>
      </c>
      <c r="E66" s="2">
        <v>1</v>
      </c>
      <c r="F66" s="2">
        <v>1</v>
      </c>
      <c r="G66" s="2">
        <v>1</v>
      </c>
      <c r="H66" s="2">
        <v>1</v>
      </c>
      <c r="I66" s="2">
        <v>0</v>
      </c>
      <c r="J66" s="2">
        <v>1</v>
      </c>
      <c r="K66" s="2">
        <v>1</v>
      </c>
      <c r="L66" s="2">
        <v>2</v>
      </c>
      <c r="M66" s="2">
        <v>3</v>
      </c>
      <c r="N66" s="2">
        <v>4</v>
      </c>
      <c r="O66" s="2">
        <v>5</v>
      </c>
      <c r="P66" s="2">
        <v>6</v>
      </c>
      <c r="Q66" s="2">
        <v>6</v>
      </c>
      <c r="R66" s="2">
        <v>7</v>
      </c>
      <c r="S66" s="2">
        <v>7</v>
      </c>
      <c r="T66" s="2">
        <v>8</v>
      </c>
      <c r="U66" s="2">
        <v>8</v>
      </c>
      <c r="V66" s="2">
        <v>8</v>
      </c>
      <c r="W66" s="2">
        <v>9</v>
      </c>
      <c r="X66" s="2">
        <v>9</v>
      </c>
      <c r="Y66" s="2">
        <v>10</v>
      </c>
      <c r="Z66" s="2">
        <v>9</v>
      </c>
      <c r="AA66" s="2">
        <v>9</v>
      </c>
      <c r="AB66" s="2">
        <v>9</v>
      </c>
      <c r="AC66" s="2">
        <v>8</v>
      </c>
      <c r="AD66" s="2">
        <v>9</v>
      </c>
      <c r="AE66" s="2">
        <v>10</v>
      </c>
      <c r="AF66" s="2">
        <v>11</v>
      </c>
      <c r="AG66" s="2">
        <v>10</v>
      </c>
      <c r="AH66" s="2">
        <v>12</v>
      </c>
      <c r="AI66" s="2">
        <v>12</v>
      </c>
      <c r="AJ66" s="2">
        <v>13</v>
      </c>
      <c r="AK66" s="2">
        <v>14</v>
      </c>
      <c r="AL66" s="2">
        <v>15</v>
      </c>
      <c r="AM66" s="2">
        <v>14</v>
      </c>
      <c r="AN66" s="2">
        <v>14</v>
      </c>
      <c r="AO66" s="2">
        <v>16</v>
      </c>
      <c r="AP66" s="2">
        <v>17</v>
      </c>
      <c r="AQ66" s="2">
        <v>19</v>
      </c>
      <c r="AR66" s="2">
        <v>20</v>
      </c>
      <c r="AS66" s="2">
        <v>20</v>
      </c>
      <c r="AT66" s="2">
        <v>22</v>
      </c>
      <c r="AU66" s="2">
        <v>23</v>
      </c>
      <c r="AV66" s="2">
        <v>24</v>
      </c>
      <c r="AW66" s="2">
        <v>25</v>
      </c>
      <c r="AX66" s="2">
        <v>25</v>
      </c>
      <c r="AY66" s="2">
        <v>26</v>
      </c>
      <c r="AZ66" s="2">
        <v>28</v>
      </c>
      <c r="BA66" s="2">
        <v>30</v>
      </c>
      <c r="BB66" s="2">
        <v>30</v>
      </c>
      <c r="BC66" s="2">
        <v>30</v>
      </c>
      <c r="BD66" s="2">
        <v>31</v>
      </c>
      <c r="BE66" s="2">
        <v>31</v>
      </c>
      <c r="BF66" s="2">
        <v>31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35">
      <c r="A67" s="2" t="s">
        <v>387</v>
      </c>
      <c r="B67" s="2">
        <v>143</v>
      </c>
      <c r="C67" s="2">
        <v>54</v>
      </c>
      <c r="D67" s="2">
        <v>0</v>
      </c>
      <c r="E67" s="2">
        <v>1</v>
      </c>
      <c r="F67" s="2">
        <v>2</v>
      </c>
      <c r="G67" s="2">
        <v>3</v>
      </c>
      <c r="H67" s="2">
        <v>5</v>
      </c>
      <c r="I67" s="2">
        <v>6</v>
      </c>
      <c r="J67" s="2">
        <v>8</v>
      </c>
      <c r="K67" s="2">
        <v>8</v>
      </c>
      <c r="L67" s="2">
        <v>7</v>
      </c>
      <c r="M67" s="2">
        <v>8</v>
      </c>
      <c r="N67" s="2">
        <v>10</v>
      </c>
      <c r="O67" s="2">
        <v>11</v>
      </c>
      <c r="P67" s="2">
        <v>11</v>
      </c>
      <c r="Q67" s="2">
        <v>11</v>
      </c>
      <c r="R67" s="2">
        <v>13</v>
      </c>
      <c r="S67" s="2">
        <v>15</v>
      </c>
      <c r="T67" s="2">
        <v>16</v>
      </c>
      <c r="U67" s="2">
        <v>16</v>
      </c>
      <c r="V67" s="2">
        <v>15</v>
      </c>
      <c r="W67" s="2">
        <v>18</v>
      </c>
      <c r="X67" s="2">
        <v>19</v>
      </c>
      <c r="Y67" s="2">
        <v>20</v>
      </c>
      <c r="Z67" s="2">
        <v>21</v>
      </c>
      <c r="AA67" s="2">
        <v>22</v>
      </c>
      <c r="AB67" s="2">
        <v>23</v>
      </c>
      <c r="AC67" s="2">
        <v>23</v>
      </c>
      <c r="AD67" s="2">
        <v>22</v>
      </c>
      <c r="AE67" s="2">
        <v>22</v>
      </c>
      <c r="AF67" s="2">
        <v>22</v>
      </c>
      <c r="AG67" s="2">
        <v>22</v>
      </c>
      <c r="AH67" s="2">
        <v>22</v>
      </c>
      <c r="AI67" s="2">
        <v>22</v>
      </c>
      <c r="AJ67" s="2">
        <v>22</v>
      </c>
      <c r="AK67" s="2">
        <v>21</v>
      </c>
      <c r="AL67" s="2">
        <v>22</v>
      </c>
      <c r="AM67" s="2">
        <v>21</v>
      </c>
      <c r="AN67" s="2">
        <v>22</v>
      </c>
      <c r="AO67" s="2">
        <v>23</v>
      </c>
      <c r="AP67" s="2">
        <v>23</v>
      </c>
      <c r="AQ67" s="2">
        <v>26</v>
      </c>
      <c r="AR67" s="2">
        <v>28</v>
      </c>
      <c r="AS67" s="2">
        <v>27</v>
      </c>
      <c r="AT67" s="2">
        <v>28</v>
      </c>
      <c r="AU67" s="2">
        <v>28</v>
      </c>
      <c r="AV67" s="2">
        <v>29</v>
      </c>
      <c r="AW67" s="2">
        <v>30</v>
      </c>
      <c r="AX67" s="2">
        <v>30</v>
      </c>
      <c r="AY67" s="2">
        <v>32</v>
      </c>
      <c r="AZ67" s="2">
        <v>32</v>
      </c>
      <c r="BA67" s="2">
        <v>32</v>
      </c>
      <c r="BB67" s="2">
        <v>31</v>
      </c>
      <c r="BC67" s="2">
        <v>31</v>
      </c>
      <c r="BD67" s="2">
        <v>32</v>
      </c>
      <c r="BE67" s="2">
        <v>32</v>
      </c>
      <c r="BF67" s="2">
        <v>32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35">
      <c r="A68" s="2" t="s">
        <v>388</v>
      </c>
      <c r="B68" s="2">
        <v>144</v>
      </c>
      <c r="C68" s="2">
        <v>54</v>
      </c>
      <c r="D68" s="2">
        <v>0</v>
      </c>
      <c r="E68" s="2">
        <v>1</v>
      </c>
      <c r="F68" s="2">
        <v>1</v>
      </c>
      <c r="G68" s="2">
        <v>4</v>
      </c>
      <c r="H68" s="2">
        <v>4</v>
      </c>
      <c r="I68" s="2">
        <v>4</v>
      </c>
      <c r="J68" s="2">
        <v>5</v>
      </c>
      <c r="K68" s="2">
        <v>5</v>
      </c>
      <c r="L68" s="2">
        <v>5</v>
      </c>
      <c r="M68" s="2">
        <v>7</v>
      </c>
      <c r="N68" s="2">
        <v>8</v>
      </c>
      <c r="O68" s="2">
        <v>7</v>
      </c>
      <c r="P68" s="2">
        <v>9</v>
      </c>
      <c r="Q68" s="2">
        <v>9</v>
      </c>
      <c r="R68" s="2">
        <v>10</v>
      </c>
      <c r="S68" s="2">
        <v>10</v>
      </c>
      <c r="T68" s="2">
        <v>9</v>
      </c>
      <c r="U68" s="2">
        <v>9</v>
      </c>
      <c r="V68" s="2">
        <v>9</v>
      </c>
      <c r="W68" s="2">
        <v>10</v>
      </c>
      <c r="X68" s="2">
        <v>10</v>
      </c>
      <c r="Y68" s="2">
        <v>11</v>
      </c>
      <c r="Z68" s="2">
        <v>12</v>
      </c>
      <c r="AA68" s="2">
        <v>11</v>
      </c>
      <c r="AB68" s="2">
        <v>12</v>
      </c>
      <c r="AC68" s="2">
        <v>12</v>
      </c>
      <c r="AD68" s="2">
        <v>12</v>
      </c>
      <c r="AE68" s="2">
        <v>13</v>
      </c>
      <c r="AF68" s="2">
        <v>15</v>
      </c>
      <c r="AG68" s="2">
        <v>14</v>
      </c>
      <c r="AH68" s="2">
        <v>14</v>
      </c>
      <c r="AI68" s="2">
        <v>16</v>
      </c>
      <c r="AJ68" s="2">
        <v>18</v>
      </c>
      <c r="AK68" s="2">
        <v>18</v>
      </c>
      <c r="AL68" s="2">
        <v>19</v>
      </c>
      <c r="AM68" s="2">
        <v>19</v>
      </c>
      <c r="AN68" s="2">
        <v>19</v>
      </c>
      <c r="AO68" s="2">
        <v>20</v>
      </c>
      <c r="AP68" s="2">
        <v>21</v>
      </c>
      <c r="AQ68" s="2">
        <v>22</v>
      </c>
      <c r="AR68" s="2">
        <v>23</v>
      </c>
      <c r="AS68" s="2">
        <v>24</v>
      </c>
      <c r="AT68" s="2">
        <v>24</v>
      </c>
      <c r="AU68" s="2">
        <v>24</v>
      </c>
      <c r="AV68" s="2">
        <v>24</v>
      </c>
      <c r="AW68" s="2">
        <v>25</v>
      </c>
      <c r="AX68" s="2">
        <v>27</v>
      </c>
      <c r="AY68" s="2">
        <v>28</v>
      </c>
      <c r="AZ68" s="2">
        <v>28</v>
      </c>
      <c r="BA68" s="2">
        <v>28</v>
      </c>
      <c r="BB68" s="2">
        <v>28</v>
      </c>
      <c r="BC68" s="2">
        <v>28</v>
      </c>
      <c r="BD68" s="2">
        <v>34</v>
      </c>
      <c r="BE68" s="2">
        <v>33</v>
      </c>
      <c r="BF68" s="2">
        <v>33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35">
      <c r="A69" s="2" t="s">
        <v>389</v>
      </c>
      <c r="B69" s="2">
        <v>145</v>
      </c>
      <c r="C69" s="2">
        <v>54</v>
      </c>
      <c r="D69" s="2">
        <v>0</v>
      </c>
      <c r="E69" s="2">
        <v>2</v>
      </c>
      <c r="F69" s="2">
        <v>3</v>
      </c>
      <c r="G69" s="2">
        <v>7</v>
      </c>
      <c r="H69" s="2">
        <v>8</v>
      </c>
      <c r="I69" s="2">
        <v>8</v>
      </c>
      <c r="J69" s="2">
        <v>9</v>
      </c>
      <c r="K69" s="2">
        <v>9</v>
      </c>
      <c r="L69" s="2">
        <v>9</v>
      </c>
      <c r="M69" s="2">
        <v>9</v>
      </c>
      <c r="N69" s="2">
        <v>11</v>
      </c>
      <c r="O69" s="2">
        <v>11</v>
      </c>
      <c r="P69" s="2">
        <v>12</v>
      </c>
      <c r="Q69" s="2">
        <v>13</v>
      </c>
      <c r="R69" s="2">
        <v>13</v>
      </c>
      <c r="S69" s="2">
        <v>13</v>
      </c>
      <c r="T69" s="2">
        <v>12</v>
      </c>
      <c r="U69" s="2">
        <v>11</v>
      </c>
      <c r="V69" s="2">
        <v>11</v>
      </c>
      <c r="W69" s="2">
        <v>13</v>
      </c>
      <c r="X69" s="2">
        <v>14</v>
      </c>
      <c r="Y69" s="2">
        <v>15</v>
      </c>
      <c r="Z69" s="2">
        <v>15</v>
      </c>
      <c r="AA69" s="2">
        <v>15</v>
      </c>
      <c r="AB69" s="2">
        <v>17</v>
      </c>
      <c r="AC69" s="2">
        <v>17</v>
      </c>
      <c r="AD69" s="2">
        <v>17</v>
      </c>
      <c r="AE69" s="2">
        <v>18</v>
      </c>
      <c r="AF69" s="2">
        <v>18</v>
      </c>
      <c r="AG69" s="2">
        <v>19</v>
      </c>
      <c r="AH69" s="2">
        <v>21</v>
      </c>
      <c r="AI69" s="2">
        <v>22</v>
      </c>
      <c r="AJ69" s="2">
        <v>24</v>
      </c>
      <c r="AK69" s="2">
        <v>25</v>
      </c>
      <c r="AL69" s="2">
        <v>24</v>
      </c>
      <c r="AM69" s="2">
        <v>23</v>
      </c>
      <c r="AN69" s="2">
        <v>23</v>
      </c>
      <c r="AO69" s="2">
        <v>23</v>
      </c>
      <c r="AP69" s="2">
        <v>25</v>
      </c>
      <c r="AQ69" s="2">
        <v>27</v>
      </c>
      <c r="AR69" s="2">
        <v>27</v>
      </c>
      <c r="AS69" s="2">
        <v>27</v>
      </c>
      <c r="AT69" s="2">
        <v>27</v>
      </c>
      <c r="AU69" s="2">
        <v>27</v>
      </c>
      <c r="AV69" s="2">
        <v>27</v>
      </c>
      <c r="AW69" s="2">
        <v>29</v>
      </c>
      <c r="AX69" s="2">
        <v>30</v>
      </c>
      <c r="AY69" s="2">
        <v>31</v>
      </c>
      <c r="AZ69" s="2">
        <v>31</v>
      </c>
      <c r="BA69" s="2">
        <v>31</v>
      </c>
      <c r="BB69" s="2">
        <v>32</v>
      </c>
      <c r="BC69" s="2">
        <v>32</v>
      </c>
      <c r="BD69" s="2">
        <v>34</v>
      </c>
      <c r="BE69" s="2">
        <v>34</v>
      </c>
      <c r="BF69" s="2">
        <v>35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35">
      <c r="A70" s="2" t="s">
        <v>390</v>
      </c>
      <c r="B70" s="2">
        <v>146</v>
      </c>
      <c r="C70" s="2">
        <v>54</v>
      </c>
      <c r="D70" s="2">
        <v>0</v>
      </c>
      <c r="E70" s="2">
        <v>2</v>
      </c>
      <c r="F70" s="2">
        <v>2</v>
      </c>
      <c r="G70" s="2">
        <v>2</v>
      </c>
      <c r="H70" s="2">
        <v>2</v>
      </c>
      <c r="I70" s="2">
        <v>2</v>
      </c>
      <c r="J70" s="2">
        <v>3</v>
      </c>
      <c r="K70" s="2">
        <v>4</v>
      </c>
      <c r="L70" s="2">
        <v>5</v>
      </c>
      <c r="M70" s="2">
        <v>6</v>
      </c>
      <c r="N70" s="2">
        <v>7</v>
      </c>
      <c r="O70" s="2">
        <v>7</v>
      </c>
      <c r="P70" s="2">
        <v>8</v>
      </c>
      <c r="Q70" s="2">
        <v>8</v>
      </c>
      <c r="R70" s="2">
        <v>10</v>
      </c>
      <c r="S70" s="2">
        <v>10</v>
      </c>
      <c r="T70" s="2">
        <v>11</v>
      </c>
      <c r="U70" s="2">
        <v>10</v>
      </c>
      <c r="V70" s="2">
        <v>10</v>
      </c>
      <c r="W70" s="2">
        <v>10</v>
      </c>
      <c r="X70" s="2">
        <v>12</v>
      </c>
      <c r="Y70" s="2">
        <v>13</v>
      </c>
      <c r="Z70" s="2">
        <v>13</v>
      </c>
      <c r="AA70" s="2">
        <v>13</v>
      </c>
      <c r="AB70" s="2">
        <v>14</v>
      </c>
      <c r="AC70" s="2">
        <v>14</v>
      </c>
      <c r="AD70" s="2">
        <v>14</v>
      </c>
      <c r="AE70" s="2">
        <v>15</v>
      </c>
      <c r="AF70" s="2">
        <v>15</v>
      </c>
      <c r="AG70" s="2">
        <v>16</v>
      </c>
      <c r="AH70" s="2">
        <v>16</v>
      </c>
      <c r="AI70" s="2">
        <v>17</v>
      </c>
      <c r="AJ70" s="2">
        <v>17</v>
      </c>
      <c r="AK70" s="2">
        <v>17</v>
      </c>
      <c r="AL70" s="2">
        <v>18</v>
      </c>
      <c r="AM70" s="2">
        <v>18</v>
      </c>
      <c r="AN70" s="2">
        <v>19</v>
      </c>
      <c r="AO70" s="2">
        <v>19</v>
      </c>
      <c r="AP70" s="2">
        <v>22</v>
      </c>
      <c r="AQ70" s="2">
        <v>26</v>
      </c>
      <c r="AR70" s="2">
        <v>27</v>
      </c>
      <c r="AS70" s="2">
        <v>27</v>
      </c>
      <c r="AT70" s="2">
        <v>28</v>
      </c>
      <c r="AU70" s="2">
        <v>29</v>
      </c>
      <c r="AV70" s="2">
        <v>29</v>
      </c>
      <c r="AW70" s="2">
        <v>31</v>
      </c>
      <c r="AX70" s="2">
        <v>33</v>
      </c>
      <c r="AY70" s="2">
        <v>34</v>
      </c>
      <c r="AZ70" s="2">
        <v>34</v>
      </c>
      <c r="BA70" s="2">
        <v>36</v>
      </c>
      <c r="BB70" s="2">
        <v>38</v>
      </c>
      <c r="BC70" s="2">
        <v>38</v>
      </c>
      <c r="BD70" s="2">
        <v>39</v>
      </c>
      <c r="BE70" s="2">
        <v>39</v>
      </c>
      <c r="BF70" s="2">
        <v>39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35">
      <c r="A71" s="2" t="s">
        <v>391</v>
      </c>
      <c r="B71" s="2">
        <v>147</v>
      </c>
      <c r="C71" s="2">
        <v>54</v>
      </c>
      <c r="D71" s="2">
        <v>0</v>
      </c>
      <c r="E71" s="2">
        <v>1</v>
      </c>
      <c r="F71" s="2">
        <v>3</v>
      </c>
      <c r="G71" s="2">
        <v>4</v>
      </c>
      <c r="H71" s="2">
        <v>5</v>
      </c>
      <c r="I71" s="2">
        <v>6</v>
      </c>
      <c r="J71" s="2">
        <v>6</v>
      </c>
      <c r="K71" s="2">
        <v>6</v>
      </c>
      <c r="L71" s="2">
        <v>7</v>
      </c>
      <c r="M71" s="2">
        <v>9</v>
      </c>
      <c r="N71" s="2">
        <v>9</v>
      </c>
      <c r="O71" s="2">
        <v>10</v>
      </c>
      <c r="P71" s="2">
        <v>10</v>
      </c>
      <c r="Q71" s="2">
        <v>10</v>
      </c>
      <c r="R71" s="2">
        <v>10</v>
      </c>
      <c r="S71" s="2">
        <v>10</v>
      </c>
      <c r="T71" s="2">
        <v>11</v>
      </c>
      <c r="U71" s="2">
        <v>12</v>
      </c>
      <c r="V71" s="2">
        <v>15</v>
      </c>
      <c r="W71" s="2">
        <v>17</v>
      </c>
      <c r="X71" s="2">
        <v>17</v>
      </c>
      <c r="Y71" s="2">
        <v>17</v>
      </c>
      <c r="Z71" s="2">
        <v>17</v>
      </c>
      <c r="AA71" s="2">
        <v>17</v>
      </c>
      <c r="AB71" s="2">
        <v>18</v>
      </c>
      <c r="AC71" s="2">
        <v>17</v>
      </c>
      <c r="AD71" s="2">
        <v>18</v>
      </c>
      <c r="AE71" s="2">
        <v>18</v>
      </c>
      <c r="AF71" s="2">
        <v>19</v>
      </c>
      <c r="AG71" s="2">
        <v>19</v>
      </c>
      <c r="AH71" s="2">
        <v>20</v>
      </c>
      <c r="AI71" s="2">
        <v>20</v>
      </c>
      <c r="AJ71" s="2">
        <v>21</v>
      </c>
      <c r="AK71" s="2">
        <v>22</v>
      </c>
      <c r="AL71" s="2">
        <v>21</v>
      </c>
      <c r="AM71" s="2">
        <v>21</v>
      </c>
      <c r="AN71" s="2">
        <v>21</v>
      </c>
      <c r="AO71" s="2">
        <v>23</v>
      </c>
      <c r="AP71" s="2">
        <v>23</v>
      </c>
      <c r="AQ71" s="2">
        <v>24</v>
      </c>
      <c r="AR71" s="2">
        <v>26</v>
      </c>
      <c r="AS71" s="2">
        <v>26</v>
      </c>
      <c r="AT71" s="2">
        <v>26</v>
      </c>
      <c r="AU71" s="2">
        <v>26</v>
      </c>
      <c r="AV71" s="2">
        <v>27</v>
      </c>
      <c r="AW71" s="2">
        <v>30</v>
      </c>
      <c r="AX71" s="2">
        <v>31</v>
      </c>
      <c r="AY71" s="2">
        <v>32</v>
      </c>
      <c r="AZ71" s="2">
        <v>32</v>
      </c>
      <c r="BA71" s="2">
        <v>33</v>
      </c>
      <c r="BB71" s="2">
        <v>36</v>
      </c>
      <c r="BC71" s="2">
        <v>36</v>
      </c>
      <c r="BD71" s="2">
        <v>39</v>
      </c>
      <c r="BE71" s="2">
        <v>39</v>
      </c>
      <c r="BF71" s="2">
        <v>40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35">
      <c r="A72" s="2" t="s">
        <v>392</v>
      </c>
      <c r="B72" s="2">
        <v>148</v>
      </c>
      <c r="C72" s="2">
        <v>54</v>
      </c>
      <c r="D72" s="2">
        <v>0</v>
      </c>
      <c r="E72" s="2">
        <v>1</v>
      </c>
      <c r="F72" s="2">
        <v>3</v>
      </c>
      <c r="G72" s="2">
        <v>5</v>
      </c>
      <c r="H72" s="2">
        <v>6</v>
      </c>
      <c r="I72" s="2">
        <v>6</v>
      </c>
      <c r="J72" s="2">
        <v>9</v>
      </c>
      <c r="K72" s="2">
        <v>9</v>
      </c>
      <c r="L72" s="2">
        <v>9</v>
      </c>
      <c r="M72" s="2">
        <v>10</v>
      </c>
      <c r="N72" s="2">
        <v>10</v>
      </c>
      <c r="O72" s="2">
        <v>11</v>
      </c>
      <c r="P72" s="2">
        <v>11</v>
      </c>
      <c r="Q72" s="2">
        <v>11</v>
      </c>
      <c r="R72" s="2">
        <v>12</v>
      </c>
      <c r="S72" s="2">
        <v>14</v>
      </c>
      <c r="T72" s="2">
        <v>15</v>
      </c>
      <c r="U72" s="2">
        <v>15</v>
      </c>
      <c r="V72" s="2">
        <v>16</v>
      </c>
      <c r="W72" s="2">
        <v>18</v>
      </c>
      <c r="X72" s="2">
        <v>19</v>
      </c>
      <c r="Y72" s="2">
        <v>20</v>
      </c>
      <c r="Z72" s="2">
        <v>21</v>
      </c>
      <c r="AA72" s="2">
        <v>21</v>
      </c>
      <c r="AB72" s="2">
        <v>23</v>
      </c>
      <c r="AC72" s="2">
        <v>23</v>
      </c>
      <c r="AD72" s="2">
        <v>24</v>
      </c>
      <c r="AE72" s="2">
        <v>26</v>
      </c>
      <c r="AF72" s="2">
        <v>27</v>
      </c>
      <c r="AG72" s="2">
        <v>27</v>
      </c>
      <c r="AH72" s="2">
        <v>28</v>
      </c>
      <c r="AI72" s="2">
        <v>28</v>
      </c>
      <c r="AJ72" s="2">
        <v>28</v>
      </c>
      <c r="AK72" s="2">
        <v>28</v>
      </c>
      <c r="AL72" s="2">
        <v>28</v>
      </c>
      <c r="AM72" s="2">
        <v>28</v>
      </c>
      <c r="AN72" s="2">
        <v>28</v>
      </c>
      <c r="AO72" s="2">
        <v>29</v>
      </c>
      <c r="AP72" s="2">
        <v>31</v>
      </c>
      <c r="AQ72" s="2">
        <v>32</v>
      </c>
      <c r="AR72" s="2">
        <v>33</v>
      </c>
      <c r="AS72" s="2">
        <v>33</v>
      </c>
      <c r="AT72" s="2">
        <v>33</v>
      </c>
      <c r="AU72" s="2">
        <v>34</v>
      </c>
      <c r="AV72" s="2">
        <v>34</v>
      </c>
      <c r="AW72" s="2">
        <v>36</v>
      </c>
      <c r="AX72" s="2">
        <v>38</v>
      </c>
      <c r="AY72" s="2">
        <v>38</v>
      </c>
      <c r="AZ72" s="2">
        <v>38</v>
      </c>
      <c r="BA72" s="2">
        <v>40</v>
      </c>
      <c r="BB72" s="2">
        <v>41</v>
      </c>
      <c r="BC72" s="2">
        <v>42</v>
      </c>
      <c r="BD72" s="2">
        <v>43</v>
      </c>
      <c r="BE72" s="2">
        <v>43</v>
      </c>
      <c r="BF72" s="2">
        <v>44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35">
      <c r="A73" s="2" t="s">
        <v>393</v>
      </c>
      <c r="B73" s="2">
        <v>149</v>
      </c>
      <c r="C73" s="2">
        <v>54</v>
      </c>
      <c r="D73" s="2">
        <v>0</v>
      </c>
      <c r="E73" s="2">
        <v>0</v>
      </c>
      <c r="F73" s="2">
        <v>2</v>
      </c>
      <c r="G73" s="2">
        <v>3</v>
      </c>
      <c r="H73" s="2">
        <v>4</v>
      </c>
      <c r="I73" s="2">
        <v>4</v>
      </c>
      <c r="J73" s="2">
        <v>5</v>
      </c>
      <c r="K73" s="2">
        <v>5</v>
      </c>
      <c r="L73" s="2">
        <v>5</v>
      </c>
      <c r="M73" s="2">
        <v>9</v>
      </c>
      <c r="N73" s="2">
        <v>11</v>
      </c>
      <c r="O73" s="2">
        <v>11</v>
      </c>
      <c r="P73" s="2">
        <v>12</v>
      </c>
      <c r="Q73" s="2">
        <v>13</v>
      </c>
      <c r="R73" s="2">
        <v>14</v>
      </c>
      <c r="S73" s="2">
        <v>15</v>
      </c>
      <c r="T73" s="2">
        <v>16</v>
      </c>
      <c r="U73" s="2">
        <v>19</v>
      </c>
      <c r="V73" s="2">
        <v>19</v>
      </c>
      <c r="W73" s="2">
        <v>19</v>
      </c>
      <c r="X73" s="2">
        <v>21</v>
      </c>
      <c r="Y73" s="2">
        <v>22</v>
      </c>
      <c r="Z73" s="2">
        <v>22</v>
      </c>
      <c r="AA73" s="2">
        <v>23</v>
      </c>
      <c r="AB73" s="2">
        <v>23</v>
      </c>
      <c r="AC73" s="2">
        <v>23</v>
      </c>
      <c r="AD73" s="2">
        <v>22</v>
      </c>
      <c r="AE73" s="2">
        <v>23</v>
      </c>
      <c r="AF73" s="2">
        <v>24</v>
      </c>
      <c r="AG73" s="2">
        <v>24</v>
      </c>
      <c r="AH73" s="2">
        <v>25</v>
      </c>
      <c r="AI73" s="2">
        <v>27</v>
      </c>
      <c r="AJ73" s="2">
        <v>28</v>
      </c>
      <c r="AK73" s="2">
        <v>28</v>
      </c>
      <c r="AL73" s="2">
        <v>28</v>
      </c>
      <c r="AM73" s="2">
        <v>29</v>
      </c>
      <c r="AN73" s="2">
        <v>29</v>
      </c>
      <c r="AO73" s="2">
        <v>31</v>
      </c>
      <c r="AP73" s="2">
        <v>32</v>
      </c>
      <c r="AQ73" s="2">
        <v>34</v>
      </c>
      <c r="AR73" s="2">
        <v>34</v>
      </c>
      <c r="AS73" s="2">
        <v>35</v>
      </c>
      <c r="AT73" s="2">
        <v>36</v>
      </c>
      <c r="AU73" s="2">
        <v>36</v>
      </c>
      <c r="AV73" s="2">
        <v>36</v>
      </c>
      <c r="AW73" s="2">
        <v>37</v>
      </c>
      <c r="AX73" s="2">
        <v>38</v>
      </c>
      <c r="AY73" s="2">
        <v>39</v>
      </c>
      <c r="AZ73" s="2">
        <v>40</v>
      </c>
      <c r="BA73" s="2">
        <v>42</v>
      </c>
      <c r="BB73" s="2">
        <v>44</v>
      </c>
      <c r="BC73" s="2">
        <v>44</v>
      </c>
      <c r="BD73" s="2">
        <v>43</v>
      </c>
      <c r="BE73" s="2">
        <v>43</v>
      </c>
      <c r="BF73" s="2">
        <v>44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35">
      <c r="A74" s="2" t="s">
        <v>394</v>
      </c>
      <c r="B74" s="2">
        <v>150</v>
      </c>
      <c r="C74" s="2">
        <v>54</v>
      </c>
      <c r="D74" s="2">
        <v>0</v>
      </c>
      <c r="E74" s="2">
        <v>1</v>
      </c>
      <c r="F74" s="2">
        <v>4</v>
      </c>
      <c r="G74" s="2">
        <v>7</v>
      </c>
      <c r="H74" s="2">
        <v>8</v>
      </c>
      <c r="I74" s="2">
        <v>9</v>
      </c>
      <c r="J74" s="2">
        <v>11</v>
      </c>
      <c r="K74" s="2">
        <v>11</v>
      </c>
      <c r="L74" s="2">
        <v>10</v>
      </c>
      <c r="M74" s="2">
        <v>10</v>
      </c>
      <c r="N74" s="2">
        <v>11</v>
      </c>
      <c r="O74" s="2">
        <v>11</v>
      </c>
      <c r="P74" s="2">
        <v>11</v>
      </c>
      <c r="Q74" s="2">
        <v>13</v>
      </c>
      <c r="R74" s="2">
        <v>15</v>
      </c>
      <c r="S74" s="2">
        <v>16</v>
      </c>
      <c r="T74" s="2">
        <v>16</v>
      </c>
      <c r="U74" s="2">
        <v>15</v>
      </c>
      <c r="V74" s="2">
        <v>15</v>
      </c>
      <c r="W74" s="2">
        <v>16</v>
      </c>
      <c r="X74" s="2">
        <v>18</v>
      </c>
      <c r="Y74" s="2">
        <v>21</v>
      </c>
      <c r="Z74" s="2">
        <v>22</v>
      </c>
      <c r="AA74" s="2">
        <v>23</v>
      </c>
      <c r="AB74" s="2">
        <v>26</v>
      </c>
      <c r="AC74" s="2">
        <v>26</v>
      </c>
      <c r="AD74" s="2">
        <v>26</v>
      </c>
      <c r="AE74" s="2">
        <v>30</v>
      </c>
      <c r="AF74" s="2">
        <v>31</v>
      </c>
      <c r="AG74" s="2">
        <v>32</v>
      </c>
      <c r="AH74" s="2">
        <v>33</v>
      </c>
      <c r="AI74" s="2">
        <v>34</v>
      </c>
      <c r="AJ74" s="2">
        <v>34</v>
      </c>
      <c r="AK74" s="2">
        <v>35</v>
      </c>
      <c r="AL74" s="2">
        <v>37</v>
      </c>
      <c r="AM74" s="2">
        <v>37</v>
      </c>
      <c r="AN74" s="2">
        <v>38</v>
      </c>
      <c r="AO74" s="2">
        <v>40</v>
      </c>
      <c r="AP74" s="2">
        <v>42</v>
      </c>
      <c r="AQ74" s="2">
        <v>42</v>
      </c>
      <c r="AR74" s="2">
        <v>42</v>
      </c>
      <c r="AS74" s="2">
        <v>42</v>
      </c>
      <c r="AT74" s="2">
        <v>43</v>
      </c>
      <c r="AU74" s="2">
        <v>43</v>
      </c>
      <c r="AV74" s="2">
        <v>43</v>
      </c>
      <c r="AW74" s="2">
        <v>44</v>
      </c>
      <c r="AX74" s="2">
        <v>45</v>
      </c>
      <c r="AY74" s="2">
        <v>46</v>
      </c>
      <c r="AZ74" s="2">
        <v>47</v>
      </c>
      <c r="BA74" s="2">
        <v>48</v>
      </c>
      <c r="BB74" s="2">
        <v>48</v>
      </c>
      <c r="BC74" s="2">
        <v>48</v>
      </c>
      <c r="BD74" s="2">
        <v>47</v>
      </c>
      <c r="BE74" s="2">
        <v>47</v>
      </c>
      <c r="BF74" s="2">
        <v>48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35">
      <c r="A75" s="2" t="s">
        <v>395</v>
      </c>
      <c r="B75" s="2">
        <v>151</v>
      </c>
      <c r="C75" s="2">
        <v>54</v>
      </c>
      <c r="D75" s="2">
        <v>0</v>
      </c>
      <c r="E75" s="2">
        <v>2</v>
      </c>
      <c r="F75" s="2">
        <v>3</v>
      </c>
      <c r="G75" s="2">
        <v>5</v>
      </c>
      <c r="H75" s="2">
        <v>5</v>
      </c>
      <c r="I75" s="2">
        <v>5</v>
      </c>
      <c r="J75" s="2">
        <v>8</v>
      </c>
      <c r="K75" s="2">
        <v>8</v>
      </c>
      <c r="L75" s="2">
        <v>8</v>
      </c>
      <c r="M75" s="2">
        <v>11</v>
      </c>
      <c r="N75" s="2">
        <v>15</v>
      </c>
      <c r="O75" s="2">
        <v>16</v>
      </c>
      <c r="P75" s="2">
        <v>16</v>
      </c>
      <c r="Q75" s="2">
        <v>17</v>
      </c>
      <c r="R75" s="2">
        <v>17</v>
      </c>
      <c r="S75" s="2">
        <v>19</v>
      </c>
      <c r="T75" s="2">
        <v>20</v>
      </c>
      <c r="U75" s="2">
        <v>19</v>
      </c>
      <c r="V75" s="2">
        <v>19</v>
      </c>
      <c r="W75" s="2">
        <v>20</v>
      </c>
      <c r="X75" s="2">
        <v>20</v>
      </c>
      <c r="Y75" s="2">
        <v>21</v>
      </c>
      <c r="Z75" s="2">
        <v>22</v>
      </c>
      <c r="AA75" s="2">
        <v>23</v>
      </c>
      <c r="AB75" s="2">
        <v>25</v>
      </c>
      <c r="AC75" s="2">
        <v>25</v>
      </c>
      <c r="AD75" s="2">
        <v>25</v>
      </c>
      <c r="AE75" s="2">
        <v>27</v>
      </c>
      <c r="AF75" s="2">
        <v>28</v>
      </c>
      <c r="AG75" s="2">
        <v>28</v>
      </c>
      <c r="AH75" s="2">
        <v>30</v>
      </c>
      <c r="AI75" s="2">
        <v>32</v>
      </c>
      <c r="AJ75" s="2">
        <v>33</v>
      </c>
      <c r="AK75" s="2">
        <v>34</v>
      </c>
      <c r="AL75" s="2">
        <v>34</v>
      </c>
      <c r="AM75" s="2">
        <v>34</v>
      </c>
      <c r="AN75" s="2">
        <v>35</v>
      </c>
      <c r="AO75" s="2">
        <v>38</v>
      </c>
      <c r="AP75" s="2">
        <v>40</v>
      </c>
      <c r="AQ75" s="2">
        <v>41</v>
      </c>
      <c r="AR75" s="2">
        <v>44</v>
      </c>
      <c r="AS75" s="2">
        <v>45</v>
      </c>
      <c r="AT75" s="2">
        <v>47</v>
      </c>
      <c r="AU75" s="2">
        <v>47</v>
      </c>
      <c r="AV75" s="2">
        <v>46</v>
      </c>
      <c r="AW75" s="2">
        <v>48</v>
      </c>
      <c r="AX75" s="2">
        <v>49</v>
      </c>
      <c r="AY75" s="2">
        <v>51</v>
      </c>
      <c r="AZ75" s="2">
        <v>53</v>
      </c>
      <c r="BA75" s="2">
        <v>56</v>
      </c>
      <c r="BB75" s="2">
        <v>58</v>
      </c>
      <c r="BC75" s="2">
        <v>58</v>
      </c>
      <c r="BD75" s="2">
        <v>57</v>
      </c>
      <c r="BE75" s="2">
        <v>57</v>
      </c>
      <c r="BF75" s="2">
        <v>57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35">
      <c r="A76" s="2" t="s">
        <v>396</v>
      </c>
      <c r="B76" s="2">
        <v>152</v>
      </c>
      <c r="C76" s="2">
        <v>54</v>
      </c>
      <c r="D76" s="2">
        <v>0</v>
      </c>
      <c r="E76" s="2">
        <v>2</v>
      </c>
      <c r="F76" s="2">
        <v>5</v>
      </c>
      <c r="G76" s="2">
        <v>6</v>
      </c>
      <c r="H76" s="2">
        <v>7</v>
      </c>
      <c r="I76" s="2">
        <v>8</v>
      </c>
      <c r="J76" s="2">
        <v>10</v>
      </c>
      <c r="K76" s="2">
        <v>11</v>
      </c>
      <c r="L76" s="2">
        <v>11</v>
      </c>
      <c r="M76" s="2">
        <v>15</v>
      </c>
      <c r="N76" s="2">
        <v>16</v>
      </c>
      <c r="O76" s="2">
        <v>17</v>
      </c>
      <c r="P76" s="2">
        <v>19</v>
      </c>
      <c r="Q76" s="2">
        <v>21</v>
      </c>
      <c r="R76" s="2">
        <v>23</v>
      </c>
      <c r="S76" s="2">
        <v>24</v>
      </c>
      <c r="T76" s="2">
        <v>27</v>
      </c>
      <c r="U76" s="2">
        <v>27</v>
      </c>
      <c r="V76" s="2">
        <v>27</v>
      </c>
      <c r="W76" s="2">
        <v>28</v>
      </c>
      <c r="X76" s="2">
        <v>29</v>
      </c>
      <c r="Y76" s="2">
        <v>32</v>
      </c>
      <c r="Z76" s="2">
        <v>32</v>
      </c>
      <c r="AA76" s="2">
        <v>34</v>
      </c>
      <c r="AB76" s="2">
        <v>35</v>
      </c>
      <c r="AC76" s="2">
        <v>35</v>
      </c>
      <c r="AD76" s="2">
        <v>35</v>
      </c>
      <c r="AE76" s="2">
        <v>36</v>
      </c>
      <c r="AF76" s="2">
        <v>37</v>
      </c>
      <c r="AG76" s="2">
        <v>39</v>
      </c>
      <c r="AH76" s="2">
        <v>40</v>
      </c>
      <c r="AI76" s="2">
        <v>41</v>
      </c>
      <c r="AJ76" s="2">
        <v>42</v>
      </c>
      <c r="AK76" s="2">
        <v>43</v>
      </c>
      <c r="AL76" s="2">
        <v>46</v>
      </c>
      <c r="AM76" s="2">
        <v>46</v>
      </c>
      <c r="AN76" s="2">
        <v>46</v>
      </c>
      <c r="AO76" s="2">
        <v>48</v>
      </c>
      <c r="AP76" s="2">
        <v>49</v>
      </c>
      <c r="AQ76" s="2">
        <v>51</v>
      </c>
      <c r="AR76" s="2">
        <v>52</v>
      </c>
      <c r="AS76" s="2">
        <v>52</v>
      </c>
      <c r="AT76" s="2">
        <v>53</v>
      </c>
      <c r="AU76" s="2">
        <v>54</v>
      </c>
      <c r="AV76" s="2">
        <v>54</v>
      </c>
      <c r="AW76" s="2">
        <v>56</v>
      </c>
      <c r="AX76" s="2">
        <v>56</v>
      </c>
      <c r="AY76" s="2">
        <v>56</v>
      </c>
      <c r="AZ76" s="2">
        <v>57</v>
      </c>
      <c r="BA76" s="2">
        <v>58</v>
      </c>
      <c r="BB76" s="2">
        <v>60</v>
      </c>
      <c r="BC76" s="2">
        <v>60</v>
      </c>
      <c r="BD76" s="2">
        <v>61</v>
      </c>
      <c r="BE76" s="2">
        <v>61</v>
      </c>
      <c r="BF76" s="2">
        <v>61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35">
      <c r="A77" s="2" t="s">
        <v>397</v>
      </c>
      <c r="B77" s="2">
        <v>153</v>
      </c>
      <c r="C77" s="2">
        <v>54</v>
      </c>
      <c r="D77" s="2">
        <v>0</v>
      </c>
      <c r="E77" s="2">
        <v>1</v>
      </c>
      <c r="F77" s="2">
        <v>4</v>
      </c>
      <c r="G77" s="2">
        <v>7</v>
      </c>
      <c r="H77" s="2">
        <v>8</v>
      </c>
      <c r="I77" s="2">
        <v>8</v>
      </c>
      <c r="J77" s="2">
        <v>10</v>
      </c>
      <c r="K77" s="2">
        <v>10</v>
      </c>
      <c r="L77" s="2">
        <v>10</v>
      </c>
      <c r="M77" s="2">
        <v>12</v>
      </c>
      <c r="N77" s="2">
        <v>13</v>
      </c>
      <c r="O77" s="2">
        <v>14</v>
      </c>
      <c r="P77" s="2">
        <v>15</v>
      </c>
      <c r="Q77" s="2">
        <v>16</v>
      </c>
      <c r="R77" s="2">
        <v>17</v>
      </c>
      <c r="S77" s="2">
        <v>19</v>
      </c>
      <c r="T77" s="2">
        <v>20</v>
      </c>
      <c r="U77" s="2">
        <v>21</v>
      </c>
      <c r="V77" s="2">
        <v>23</v>
      </c>
      <c r="W77" s="2">
        <v>24</v>
      </c>
      <c r="X77" s="2">
        <v>25</v>
      </c>
      <c r="Y77" s="2">
        <v>27</v>
      </c>
      <c r="Z77" s="2">
        <v>28</v>
      </c>
      <c r="AA77" s="2">
        <v>29</v>
      </c>
      <c r="AB77" s="2">
        <v>29</v>
      </c>
      <c r="AC77" s="2">
        <v>29</v>
      </c>
      <c r="AD77" s="2">
        <v>29</v>
      </c>
      <c r="AE77" s="2">
        <v>29</v>
      </c>
      <c r="AF77" s="2">
        <v>31</v>
      </c>
      <c r="AG77" s="2">
        <v>31</v>
      </c>
      <c r="AH77" s="2">
        <v>33</v>
      </c>
      <c r="AI77" s="2">
        <v>34</v>
      </c>
      <c r="AJ77" s="2">
        <v>35</v>
      </c>
      <c r="AK77" s="2">
        <v>37</v>
      </c>
      <c r="AL77" s="2">
        <v>39</v>
      </c>
      <c r="AM77" s="2">
        <v>39</v>
      </c>
      <c r="AN77" s="2">
        <v>39</v>
      </c>
      <c r="AO77" s="2">
        <v>42</v>
      </c>
      <c r="AP77" s="2">
        <v>42</v>
      </c>
      <c r="AQ77" s="2">
        <v>43</v>
      </c>
      <c r="AR77" s="2">
        <v>43</v>
      </c>
      <c r="AS77" s="2">
        <v>43</v>
      </c>
      <c r="AT77" s="2">
        <v>45</v>
      </c>
      <c r="AU77" s="2">
        <v>44</v>
      </c>
      <c r="AV77" s="2">
        <v>45</v>
      </c>
      <c r="AW77" s="2">
        <v>49</v>
      </c>
      <c r="AX77" s="2">
        <v>52</v>
      </c>
      <c r="AY77" s="2">
        <v>54</v>
      </c>
      <c r="AZ77" s="2">
        <v>55</v>
      </c>
      <c r="BA77" s="2">
        <v>58</v>
      </c>
      <c r="BB77" s="2">
        <v>59</v>
      </c>
      <c r="BC77" s="2">
        <v>61</v>
      </c>
      <c r="BD77" s="2">
        <v>62</v>
      </c>
      <c r="BE77" s="2">
        <v>62</v>
      </c>
      <c r="BF77" s="2">
        <v>62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35">
      <c r="A78" s="2" t="s">
        <v>398</v>
      </c>
      <c r="B78" s="2">
        <v>154</v>
      </c>
      <c r="C78" s="2">
        <v>54</v>
      </c>
      <c r="D78" s="2">
        <v>0</v>
      </c>
      <c r="E78" s="2">
        <v>2</v>
      </c>
      <c r="F78" s="2">
        <v>4</v>
      </c>
      <c r="G78" s="2">
        <v>6</v>
      </c>
      <c r="H78" s="2">
        <v>9</v>
      </c>
      <c r="I78" s="2">
        <v>10</v>
      </c>
      <c r="J78" s="2">
        <v>11</v>
      </c>
      <c r="K78" s="2">
        <v>12</v>
      </c>
      <c r="L78" s="2">
        <v>12</v>
      </c>
      <c r="M78" s="2">
        <v>13</v>
      </c>
      <c r="N78" s="2">
        <v>13</v>
      </c>
      <c r="O78" s="2">
        <v>13</v>
      </c>
      <c r="P78" s="2">
        <v>13</v>
      </c>
      <c r="Q78" s="2">
        <v>14</v>
      </c>
      <c r="R78" s="2">
        <v>19</v>
      </c>
      <c r="S78" s="2">
        <v>19</v>
      </c>
      <c r="T78" s="2">
        <v>22</v>
      </c>
      <c r="U78" s="2">
        <v>21</v>
      </c>
      <c r="V78" s="2">
        <v>23</v>
      </c>
      <c r="W78" s="2">
        <v>25</v>
      </c>
      <c r="X78" s="2">
        <v>25</v>
      </c>
      <c r="Y78" s="2">
        <v>28</v>
      </c>
      <c r="Z78" s="2">
        <v>29</v>
      </c>
      <c r="AA78" s="2">
        <v>29</v>
      </c>
      <c r="AB78" s="2">
        <v>31</v>
      </c>
      <c r="AC78" s="2">
        <v>31</v>
      </c>
      <c r="AD78" s="2">
        <v>31</v>
      </c>
      <c r="AE78" s="2">
        <v>34</v>
      </c>
      <c r="AF78" s="2">
        <v>36</v>
      </c>
      <c r="AG78" s="2">
        <v>38</v>
      </c>
      <c r="AH78" s="2">
        <v>40</v>
      </c>
      <c r="AI78" s="2">
        <v>44</v>
      </c>
      <c r="AJ78" s="2">
        <v>46</v>
      </c>
      <c r="AK78" s="2">
        <v>49</v>
      </c>
      <c r="AL78" s="2">
        <v>48</v>
      </c>
      <c r="AM78" s="2">
        <v>48</v>
      </c>
      <c r="AN78" s="2">
        <v>48</v>
      </c>
      <c r="AO78" s="2">
        <v>49</v>
      </c>
      <c r="AP78" s="2">
        <v>49</v>
      </c>
      <c r="AQ78" s="2">
        <v>50</v>
      </c>
      <c r="AR78" s="2">
        <v>51</v>
      </c>
      <c r="AS78" s="2">
        <v>51</v>
      </c>
      <c r="AT78" s="2">
        <v>52</v>
      </c>
      <c r="AU78" s="2">
        <v>52</v>
      </c>
      <c r="AV78" s="2">
        <v>52</v>
      </c>
      <c r="AW78" s="2">
        <v>53</v>
      </c>
      <c r="AX78" s="2">
        <v>56</v>
      </c>
      <c r="AY78" s="2">
        <v>57</v>
      </c>
      <c r="AZ78" s="2">
        <v>58</v>
      </c>
      <c r="BA78" s="2">
        <v>60</v>
      </c>
      <c r="BB78" s="2">
        <v>62</v>
      </c>
      <c r="BC78" s="2">
        <v>63</v>
      </c>
      <c r="BD78" s="2">
        <v>63</v>
      </c>
      <c r="BE78" s="2">
        <v>64</v>
      </c>
      <c r="BF78" s="2">
        <v>66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35">
      <c r="A79" s="2" t="s">
        <v>399</v>
      </c>
      <c r="B79" s="2">
        <v>155</v>
      </c>
      <c r="C79" s="2">
        <v>54</v>
      </c>
      <c r="D79" s="2">
        <v>0</v>
      </c>
      <c r="E79" s="2">
        <v>2</v>
      </c>
      <c r="F79" s="2">
        <v>4</v>
      </c>
      <c r="G79" s="2">
        <v>6</v>
      </c>
      <c r="H79" s="2">
        <v>7</v>
      </c>
      <c r="I79" s="2">
        <v>8</v>
      </c>
      <c r="J79" s="2">
        <v>10</v>
      </c>
      <c r="K79" s="2">
        <v>11</v>
      </c>
      <c r="L79" s="2">
        <v>11</v>
      </c>
      <c r="M79" s="2">
        <v>13</v>
      </c>
      <c r="N79" s="2">
        <v>16</v>
      </c>
      <c r="O79" s="2">
        <v>16</v>
      </c>
      <c r="P79" s="2">
        <v>18</v>
      </c>
      <c r="Q79" s="2">
        <v>19</v>
      </c>
      <c r="R79" s="2">
        <v>20</v>
      </c>
      <c r="S79" s="2">
        <v>21</v>
      </c>
      <c r="T79" s="2">
        <v>20</v>
      </c>
      <c r="U79" s="2">
        <v>20</v>
      </c>
      <c r="V79" s="2">
        <v>20</v>
      </c>
      <c r="W79" s="2">
        <v>22</v>
      </c>
      <c r="X79" s="2">
        <v>24</v>
      </c>
      <c r="Y79" s="2">
        <v>26</v>
      </c>
      <c r="Z79" s="2">
        <v>26</v>
      </c>
      <c r="AA79" s="2">
        <v>28</v>
      </c>
      <c r="AB79" s="2">
        <v>32</v>
      </c>
      <c r="AC79" s="2">
        <v>32</v>
      </c>
      <c r="AD79" s="2">
        <v>33</v>
      </c>
      <c r="AE79" s="2">
        <v>36</v>
      </c>
      <c r="AF79" s="2">
        <v>38</v>
      </c>
      <c r="AG79" s="2">
        <v>40</v>
      </c>
      <c r="AH79" s="2">
        <v>42</v>
      </c>
      <c r="AI79" s="2">
        <v>43</v>
      </c>
      <c r="AJ79" s="2">
        <v>45</v>
      </c>
      <c r="AK79" s="2">
        <v>46</v>
      </c>
      <c r="AL79" s="2">
        <v>46</v>
      </c>
      <c r="AM79" s="2">
        <v>46</v>
      </c>
      <c r="AN79" s="2">
        <v>46</v>
      </c>
      <c r="AO79" s="2">
        <v>48</v>
      </c>
      <c r="AP79" s="2">
        <v>50</v>
      </c>
      <c r="AQ79" s="2">
        <v>51</v>
      </c>
      <c r="AR79" s="2">
        <v>52</v>
      </c>
      <c r="AS79" s="2">
        <v>53</v>
      </c>
      <c r="AT79" s="2">
        <v>55</v>
      </c>
      <c r="AU79" s="2">
        <v>56</v>
      </c>
      <c r="AV79" s="2">
        <v>56</v>
      </c>
      <c r="AW79" s="2">
        <v>58</v>
      </c>
      <c r="AX79" s="2">
        <v>58</v>
      </c>
      <c r="AY79" s="2">
        <v>59</v>
      </c>
      <c r="AZ79" s="2">
        <v>61</v>
      </c>
      <c r="BA79" s="2">
        <v>65</v>
      </c>
      <c r="BB79" s="2">
        <v>69</v>
      </c>
      <c r="BC79" s="2">
        <v>72</v>
      </c>
      <c r="BD79" s="2">
        <v>73</v>
      </c>
      <c r="BE79" s="2">
        <v>73</v>
      </c>
      <c r="BF79" s="2">
        <v>74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35">
      <c r="A80" s="2" t="s">
        <v>400</v>
      </c>
      <c r="B80" s="2">
        <v>156</v>
      </c>
      <c r="C80" s="2">
        <v>54</v>
      </c>
      <c r="D80" s="2">
        <v>0</v>
      </c>
      <c r="E80" s="2">
        <v>2</v>
      </c>
      <c r="F80" s="2">
        <v>4</v>
      </c>
      <c r="G80" s="2">
        <v>6</v>
      </c>
      <c r="H80" s="2">
        <v>6</v>
      </c>
      <c r="I80" s="2">
        <v>7</v>
      </c>
      <c r="J80" s="2">
        <v>9</v>
      </c>
      <c r="K80" s="2">
        <v>11</v>
      </c>
      <c r="L80" s="2">
        <v>13</v>
      </c>
      <c r="M80" s="2">
        <v>17</v>
      </c>
      <c r="N80" s="2">
        <v>19</v>
      </c>
      <c r="O80" s="2">
        <v>21</v>
      </c>
      <c r="P80" s="2">
        <v>22</v>
      </c>
      <c r="Q80" s="2">
        <v>24</v>
      </c>
      <c r="R80" s="2">
        <v>25</v>
      </c>
      <c r="S80" s="2">
        <v>26</v>
      </c>
      <c r="T80" s="2">
        <v>27</v>
      </c>
      <c r="U80" s="2">
        <v>28</v>
      </c>
      <c r="V80" s="2">
        <v>29</v>
      </c>
      <c r="W80" s="2">
        <v>31</v>
      </c>
      <c r="X80" s="2">
        <v>32</v>
      </c>
      <c r="Y80" s="2">
        <v>34</v>
      </c>
      <c r="Z80" s="2">
        <v>36</v>
      </c>
      <c r="AA80" s="2">
        <v>36</v>
      </c>
      <c r="AB80" s="2">
        <v>38</v>
      </c>
      <c r="AC80" s="2">
        <v>39</v>
      </c>
      <c r="AD80" s="2">
        <v>39</v>
      </c>
      <c r="AE80" s="2">
        <v>43</v>
      </c>
      <c r="AF80" s="2">
        <v>43</v>
      </c>
      <c r="AG80" s="2">
        <v>47</v>
      </c>
      <c r="AH80" s="2">
        <v>49</v>
      </c>
      <c r="AI80" s="2">
        <v>51</v>
      </c>
      <c r="AJ80" s="2">
        <v>52</v>
      </c>
      <c r="AK80" s="2">
        <v>53</v>
      </c>
      <c r="AL80" s="2">
        <v>52</v>
      </c>
      <c r="AM80" s="2">
        <v>52</v>
      </c>
      <c r="AN80" s="2">
        <v>52</v>
      </c>
      <c r="AO80" s="2">
        <v>56</v>
      </c>
      <c r="AP80" s="2">
        <v>58</v>
      </c>
      <c r="AQ80" s="2">
        <v>60</v>
      </c>
      <c r="AR80" s="2">
        <v>61</v>
      </c>
      <c r="AS80" s="2">
        <v>62</v>
      </c>
      <c r="AT80" s="2">
        <v>64</v>
      </c>
      <c r="AU80" s="2">
        <v>64</v>
      </c>
      <c r="AV80" s="2">
        <v>64</v>
      </c>
      <c r="AW80" s="2">
        <v>66</v>
      </c>
      <c r="AX80" s="2">
        <v>67</v>
      </c>
      <c r="AY80" s="2">
        <v>68</v>
      </c>
      <c r="AZ80" s="2">
        <v>70</v>
      </c>
      <c r="BA80" s="2">
        <v>72</v>
      </c>
      <c r="BB80" s="2">
        <v>74</v>
      </c>
      <c r="BC80" s="2">
        <v>75</v>
      </c>
      <c r="BD80" s="2">
        <v>74</v>
      </c>
      <c r="BE80" s="2">
        <v>75</v>
      </c>
      <c r="BF80" s="2">
        <v>76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35">
      <c r="A81" s="2" t="s">
        <v>401</v>
      </c>
      <c r="B81" s="2">
        <v>157</v>
      </c>
      <c r="C81" s="2">
        <v>54</v>
      </c>
      <c r="D81" s="2">
        <v>0</v>
      </c>
      <c r="E81" s="2">
        <v>1</v>
      </c>
      <c r="F81" s="2">
        <v>2</v>
      </c>
      <c r="G81" s="2">
        <v>3</v>
      </c>
      <c r="H81" s="2">
        <v>4</v>
      </c>
      <c r="I81" s="2">
        <v>5</v>
      </c>
      <c r="J81" s="2">
        <v>8</v>
      </c>
      <c r="K81" s="2">
        <v>10</v>
      </c>
      <c r="L81" s="2">
        <v>12</v>
      </c>
      <c r="M81" s="2">
        <v>14</v>
      </c>
      <c r="N81" s="2">
        <v>16</v>
      </c>
      <c r="O81" s="2">
        <v>18</v>
      </c>
      <c r="P81" s="2">
        <v>19</v>
      </c>
      <c r="Q81" s="2">
        <v>22</v>
      </c>
      <c r="R81" s="2">
        <v>24</v>
      </c>
      <c r="S81" s="2">
        <v>25</v>
      </c>
      <c r="T81" s="2">
        <v>26</v>
      </c>
      <c r="U81" s="2">
        <v>27</v>
      </c>
      <c r="V81" s="2">
        <v>30</v>
      </c>
      <c r="W81" s="2">
        <v>33</v>
      </c>
      <c r="X81" s="2">
        <v>35</v>
      </c>
      <c r="Y81" s="2">
        <v>38</v>
      </c>
      <c r="Z81" s="2">
        <v>40</v>
      </c>
      <c r="AA81" s="2">
        <v>41</v>
      </c>
      <c r="AB81" s="2">
        <v>44</v>
      </c>
      <c r="AC81" s="2">
        <v>45</v>
      </c>
      <c r="AD81" s="2">
        <v>46</v>
      </c>
      <c r="AE81" s="2">
        <v>48</v>
      </c>
      <c r="AF81" s="2">
        <v>49</v>
      </c>
      <c r="AG81" s="2">
        <v>52</v>
      </c>
      <c r="AH81" s="2">
        <v>54</v>
      </c>
      <c r="AI81" s="2">
        <v>57</v>
      </c>
      <c r="AJ81" s="2">
        <v>58</v>
      </c>
      <c r="AK81" s="2">
        <v>60</v>
      </c>
      <c r="AL81" s="2">
        <v>62</v>
      </c>
      <c r="AM81" s="2">
        <v>63</v>
      </c>
      <c r="AN81" s="2">
        <v>64</v>
      </c>
      <c r="AO81" s="2">
        <v>65</v>
      </c>
      <c r="AP81" s="2">
        <v>67</v>
      </c>
      <c r="AQ81" s="2">
        <v>70</v>
      </c>
      <c r="AR81" s="2">
        <v>72</v>
      </c>
      <c r="AS81" s="2">
        <v>74</v>
      </c>
      <c r="AT81" s="2">
        <v>77</v>
      </c>
      <c r="AU81" s="2">
        <v>78</v>
      </c>
      <c r="AV81" s="2">
        <v>79</v>
      </c>
      <c r="AW81" s="2">
        <v>82</v>
      </c>
      <c r="AX81" s="2">
        <v>84</v>
      </c>
      <c r="AY81" s="2">
        <v>85</v>
      </c>
      <c r="AZ81" s="2">
        <v>87</v>
      </c>
      <c r="BA81" s="2">
        <v>89</v>
      </c>
      <c r="BB81" s="2">
        <v>91</v>
      </c>
      <c r="BC81" s="2">
        <v>94</v>
      </c>
      <c r="BD81" s="2">
        <v>94</v>
      </c>
      <c r="BE81" s="2">
        <v>94</v>
      </c>
      <c r="BF81" s="2">
        <v>96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35">
      <c r="A82" s="2" t="s">
        <v>402</v>
      </c>
      <c r="B82" s="2">
        <v>158</v>
      </c>
      <c r="C82" s="2">
        <v>54</v>
      </c>
      <c r="D82" s="2">
        <v>0</v>
      </c>
      <c r="E82" s="2">
        <v>3</v>
      </c>
      <c r="F82" s="2">
        <v>4</v>
      </c>
      <c r="G82" s="2">
        <v>7</v>
      </c>
      <c r="H82" s="2">
        <v>8</v>
      </c>
      <c r="I82" s="2">
        <v>8</v>
      </c>
      <c r="J82" s="2">
        <v>10</v>
      </c>
      <c r="K82" s="2">
        <v>12</v>
      </c>
      <c r="L82" s="2">
        <v>12</v>
      </c>
      <c r="M82" s="2">
        <v>14</v>
      </c>
      <c r="N82" s="2">
        <v>19</v>
      </c>
      <c r="O82" s="2">
        <v>22</v>
      </c>
      <c r="P82" s="2">
        <v>23</v>
      </c>
      <c r="Q82" s="2">
        <v>26</v>
      </c>
      <c r="R82" s="2">
        <v>28</v>
      </c>
      <c r="S82" s="2">
        <v>29</v>
      </c>
      <c r="T82" s="2">
        <v>30</v>
      </c>
      <c r="U82" s="2">
        <v>30</v>
      </c>
      <c r="V82" s="2">
        <v>31</v>
      </c>
      <c r="W82" s="2">
        <v>34</v>
      </c>
      <c r="X82" s="2">
        <v>36</v>
      </c>
      <c r="Y82" s="2">
        <v>37</v>
      </c>
      <c r="Z82" s="2">
        <v>39</v>
      </c>
      <c r="AA82" s="2">
        <v>39</v>
      </c>
      <c r="AB82" s="2">
        <v>42</v>
      </c>
      <c r="AC82" s="2">
        <v>43</v>
      </c>
      <c r="AD82" s="2">
        <v>43</v>
      </c>
      <c r="AE82" s="2">
        <v>45</v>
      </c>
      <c r="AF82" s="2">
        <v>49</v>
      </c>
      <c r="AG82" s="2">
        <v>52</v>
      </c>
      <c r="AH82" s="2">
        <v>54</v>
      </c>
      <c r="AI82" s="2">
        <v>56</v>
      </c>
      <c r="AJ82" s="2">
        <v>56</v>
      </c>
      <c r="AK82" s="2">
        <v>58</v>
      </c>
      <c r="AL82" s="2">
        <v>59</v>
      </c>
      <c r="AM82" s="2">
        <v>60</v>
      </c>
      <c r="AN82" s="2">
        <v>62</v>
      </c>
      <c r="AO82" s="2">
        <v>65</v>
      </c>
      <c r="AP82" s="2">
        <v>67</v>
      </c>
      <c r="AQ82" s="2">
        <v>69</v>
      </c>
      <c r="AR82" s="2">
        <v>71</v>
      </c>
      <c r="AS82" s="2">
        <v>73</v>
      </c>
      <c r="AT82" s="2">
        <v>76</v>
      </c>
      <c r="AU82" s="2">
        <v>76</v>
      </c>
      <c r="AV82" s="2">
        <v>76</v>
      </c>
      <c r="AW82" s="2">
        <v>79</v>
      </c>
      <c r="AX82" s="2">
        <v>85</v>
      </c>
      <c r="AY82" s="2">
        <v>87</v>
      </c>
      <c r="AZ82" s="2">
        <v>88</v>
      </c>
      <c r="BA82" s="2">
        <v>91</v>
      </c>
      <c r="BB82" s="2">
        <v>94</v>
      </c>
      <c r="BC82" s="2">
        <v>96</v>
      </c>
      <c r="BD82" s="2">
        <v>97</v>
      </c>
      <c r="BE82" s="2">
        <v>98</v>
      </c>
      <c r="BF82" s="2">
        <v>102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35">
      <c r="A83" s="2" t="s">
        <v>403</v>
      </c>
      <c r="B83" s="2">
        <v>159</v>
      </c>
      <c r="C83" s="2">
        <v>36</v>
      </c>
      <c r="D83" s="2">
        <v>0</v>
      </c>
      <c r="E83" s="2">
        <v>1</v>
      </c>
      <c r="F83" s="2">
        <v>2</v>
      </c>
      <c r="G83" s="2">
        <v>2</v>
      </c>
      <c r="H83" s="2">
        <v>2</v>
      </c>
      <c r="I83" s="2">
        <v>3</v>
      </c>
      <c r="J83" s="2">
        <v>3</v>
      </c>
      <c r="K83" s="2">
        <v>3</v>
      </c>
      <c r="L83" s="2">
        <v>2</v>
      </c>
      <c r="M83" s="2">
        <v>2</v>
      </c>
      <c r="N83" s="2">
        <v>3</v>
      </c>
      <c r="O83" s="2">
        <v>3</v>
      </c>
      <c r="P83" s="2">
        <v>4</v>
      </c>
      <c r="Q83" s="2">
        <v>3</v>
      </c>
      <c r="R83" s="2">
        <v>4</v>
      </c>
      <c r="S83" s="2">
        <v>7</v>
      </c>
      <c r="T83" s="2">
        <v>7</v>
      </c>
      <c r="U83" s="2">
        <v>7</v>
      </c>
      <c r="V83" s="2">
        <v>6</v>
      </c>
      <c r="W83" s="2">
        <v>7</v>
      </c>
      <c r="X83" s="2">
        <v>8</v>
      </c>
      <c r="Y83" s="2">
        <v>11</v>
      </c>
      <c r="Z83" s="2">
        <v>12</v>
      </c>
      <c r="AA83" s="2">
        <v>12</v>
      </c>
      <c r="AB83" s="2">
        <v>12</v>
      </c>
      <c r="AC83" s="2">
        <v>12</v>
      </c>
      <c r="AD83" s="2">
        <v>12</v>
      </c>
      <c r="AE83" s="2">
        <v>11</v>
      </c>
      <c r="AF83" s="2">
        <v>10</v>
      </c>
      <c r="AG83" s="2">
        <v>9</v>
      </c>
      <c r="AH83" s="2">
        <v>9</v>
      </c>
      <c r="AI83" s="2">
        <v>9</v>
      </c>
      <c r="AJ83" s="2">
        <v>8</v>
      </c>
      <c r="AK83" s="2">
        <v>7</v>
      </c>
      <c r="AL83" s="2">
        <v>6</v>
      </c>
      <c r="AM83" s="2">
        <v>6</v>
      </c>
      <c r="AN83" s="2">
        <v>7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35">
      <c r="A84" s="2" t="s">
        <v>343</v>
      </c>
      <c r="B84" s="2">
        <v>160</v>
      </c>
      <c r="C84" s="2">
        <v>36</v>
      </c>
      <c r="D84" s="2">
        <v>0</v>
      </c>
      <c r="E84" s="2">
        <v>0</v>
      </c>
      <c r="F84" s="2">
        <v>1</v>
      </c>
      <c r="G84" s="2">
        <v>1</v>
      </c>
      <c r="H84" s="2">
        <v>0</v>
      </c>
      <c r="I84" s="2">
        <v>0</v>
      </c>
      <c r="J84" s="2">
        <v>0</v>
      </c>
      <c r="K84" s="2">
        <v>-1</v>
      </c>
      <c r="L84" s="2">
        <v>0</v>
      </c>
      <c r="M84" s="2">
        <v>1</v>
      </c>
      <c r="N84" s="2">
        <v>-1</v>
      </c>
      <c r="O84" s="2">
        <v>-2</v>
      </c>
      <c r="P84" s="2">
        <v>-2</v>
      </c>
      <c r="Q84" s="2">
        <v>-1</v>
      </c>
      <c r="R84" s="2">
        <v>-2</v>
      </c>
      <c r="S84" s="2">
        <v>-1</v>
      </c>
      <c r="T84" s="2">
        <v>0</v>
      </c>
      <c r="U84" s="2">
        <v>-1</v>
      </c>
      <c r="V84" s="2">
        <v>-1</v>
      </c>
      <c r="W84" s="2">
        <v>2</v>
      </c>
      <c r="X84" s="2">
        <v>1</v>
      </c>
      <c r="Y84" s="2">
        <v>1</v>
      </c>
      <c r="Z84" s="2">
        <v>1</v>
      </c>
      <c r="AA84" s="2">
        <v>2</v>
      </c>
      <c r="AB84" s="2">
        <v>4</v>
      </c>
      <c r="AC84" s="2">
        <v>5</v>
      </c>
      <c r="AD84" s="2">
        <v>4</v>
      </c>
      <c r="AE84" s="2">
        <v>5</v>
      </c>
      <c r="AF84" s="2">
        <v>5</v>
      </c>
      <c r="AG84" s="2">
        <v>5</v>
      </c>
      <c r="AH84" s="2">
        <v>5</v>
      </c>
      <c r="AI84" s="2">
        <v>6</v>
      </c>
      <c r="AJ84" s="2">
        <v>6</v>
      </c>
      <c r="AK84" s="2">
        <v>5</v>
      </c>
      <c r="AL84" s="2">
        <v>5</v>
      </c>
      <c r="AM84" s="2">
        <v>4</v>
      </c>
      <c r="AN84" s="2">
        <v>5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3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3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3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3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3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3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3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3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3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3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3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3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3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3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3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3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3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3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3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3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3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3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3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3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3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3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3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3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3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3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3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3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3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3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3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3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3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3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3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3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3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3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3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3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3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3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3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3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3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3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3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3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3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3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3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3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3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3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3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3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3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3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3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3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3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3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3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3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3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3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3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3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3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3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3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3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3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3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3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3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3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3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3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3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3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3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3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3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3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3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3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3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3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3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3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3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3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3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3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3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3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3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3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3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3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3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3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3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3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3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3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3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3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3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3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3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3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3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3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3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3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3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3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3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3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3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3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3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3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3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3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3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3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3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3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3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3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3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3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3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3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3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3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3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3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3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3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3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3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3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3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3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3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3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3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3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3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3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3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3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3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3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3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3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3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3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3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3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3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3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3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3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3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3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3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3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3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3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3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3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3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3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3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3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3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3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3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3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3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3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3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3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3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3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3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3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3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3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3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3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3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3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3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3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3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3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3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3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3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3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3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3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3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3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3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3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3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3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3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3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3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3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3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3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3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3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3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3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3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3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3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3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3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3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3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3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3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3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3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3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3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3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3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3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3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3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3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3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3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3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3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3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3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3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3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3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3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3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3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3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3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3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3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3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3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3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3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3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3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3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3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3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3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3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3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3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3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3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3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3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algorithmName="SHA-512" hashValue="mkuaKq0qUoxWnElUqVxqjIQ6+KBCSbgP0xW/RACJNSM4VcE9OtSi803eJ8sWskMVkooXqfoZL00I8uwiUYJlcQ==" saltValue="mT0saIOkaklBwqWnlynZnA==" spinCount="100000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3"/>
  <dimension ref="A1:G71"/>
  <sheetViews>
    <sheetView topLeftCell="A12" workbookViewId="0">
      <selection activeCell="E21" sqref="E21"/>
    </sheetView>
  </sheetViews>
  <sheetFormatPr baseColWidth="10" defaultColWidth="11.453125" defaultRowHeight="14.5" x14ac:dyDescent="0.35"/>
  <cols>
    <col min="3" max="3" width="20.36328125" bestFit="1" customWidth="1"/>
  </cols>
  <sheetData>
    <row r="1" spans="1:7" x14ac:dyDescent="0.35">
      <c r="A1" t="s">
        <v>404</v>
      </c>
      <c r="B1" t="s">
        <v>405</v>
      </c>
      <c r="C1" t="s">
        <v>111</v>
      </c>
      <c r="D1" t="s">
        <v>406</v>
      </c>
      <c r="E1" t="s">
        <v>407</v>
      </c>
      <c r="F1" t="s">
        <v>408</v>
      </c>
      <c r="G1" t="s">
        <v>410</v>
      </c>
    </row>
    <row r="2" spans="1:7" x14ac:dyDescent="0.35">
      <c r="A2" s="382">
        <v>991</v>
      </c>
      <c r="B2" s="2">
        <v>77497</v>
      </c>
      <c r="C2" s="382" t="s">
        <v>313</v>
      </c>
      <c r="D2">
        <v>1026</v>
      </c>
      <c r="E2">
        <v>989</v>
      </c>
      <c r="F2">
        <v>1032</v>
      </c>
      <c r="G2">
        <v>1015.6666666666666</v>
      </c>
    </row>
    <row r="3" spans="1:7" x14ac:dyDescent="0.35">
      <c r="A3" s="382">
        <v>1000</v>
      </c>
      <c r="B3" s="2">
        <v>87790</v>
      </c>
      <c r="C3" s="382" t="s">
        <v>345</v>
      </c>
      <c r="D3" s="382">
        <v>992</v>
      </c>
      <c r="E3" s="382">
        <v>997</v>
      </c>
      <c r="F3" s="382">
        <v>999</v>
      </c>
      <c r="G3" s="382">
        <v>996</v>
      </c>
    </row>
    <row r="4" spans="1:7" x14ac:dyDescent="0.35">
      <c r="A4" s="382">
        <v>946</v>
      </c>
      <c r="B4" s="2">
        <v>226105</v>
      </c>
      <c r="C4" s="382" t="s">
        <v>349</v>
      </c>
      <c r="D4" s="382">
        <v>984</v>
      </c>
      <c r="E4" s="382">
        <v>989</v>
      </c>
      <c r="F4" s="382">
        <v>1007</v>
      </c>
      <c r="G4" s="382">
        <v>993.33333333333337</v>
      </c>
    </row>
    <row r="5" spans="1:7" x14ac:dyDescent="0.35">
      <c r="A5" s="382">
        <v>965</v>
      </c>
      <c r="B5" s="2">
        <v>182460</v>
      </c>
      <c r="C5" s="382" t="s">
        <v>350</v>
      </c>
      <c r="D5" s="382">
        <v>1009</v>
      </c>
      <c r="E5" s="382">
        <v>971</v>
      </c>
      <c r="F5" s="382">
        <v>991</v>
      </c>
      <c r="G5" s="382">
        <v>990.33333333333337</v>
      </c>
    </row>
    <row r="6" spans="1:7" x14ac:dyDescent="0.35">
      <c r="A6" s="382">
        <v>970</v>
      </c>
      <c r="B6" s="2">
        <v>82011</v>
      </c>
      <c r="C6" s="382" t="s">
        <v>340</v>
      </c>
      <c r="D6" s="382">
        <v>933</v>
      </c>
      <c r="E6" s="382">
        <v>997</v>
      </c>
      <c r="F6" s="382">
        <v>983</v>
      </c>
      <c r="G6" s="382">
        <v>971</v>
      </c>
    </row>
    <row r="7" spans="1:7" x14ac:dyDescent="0.35">
      <c r="A7" s="382">
        <v>960</v>
      </c>
      <c r="B7" s="2">
        <v>34710</v>
      </c>
      <c r="C7" s="382" t="s">
        <v>0</v>
      </c>
      <c r="D7" s="382">
        <v>950</v>
      </c>
      <c r="E7" s="382">
        <v>980</v>
      </c>
      <c r="F7" s="382">
        <v>958</v>
      </c>
      <c r="G7" s="382">
        <v>962.66666666666663</v>
      </c>
    </row>
    <row r="8" spans="1:7" x14ac:dyDescent="0.35">
      <c r="A8" s="382">
        <v>965</v>
      </c>
      <c r="B8" s="2">
        <v>80613</v>
      </c>
      <c r="C8" s="382" t="s">
        <v>339</v>
      </c>
      <c r="D8" s="382">
        <v>950</v>
      </c>
      <c r="E8" s="382">
        <v>937</v>
      </c>
      <c r="F8" s="382">
        <v>974</v>
      </c>
      <c r="G8" s="382">
        <v>953.66666666666663</v>
      </c>
    </row>
    <row r="9" spans="1:7" x14ac:dyDescent="0.35">
      <c r="A9" s="382">
        <v>920</v>
      </c>
      <c r="B9" s="2">
        <v>236911</v>
      </c>
      <c r="C9" s="382" t="s">
        <v>351</v>
      </c>
      <c r="D9" s="382">
        <v>950</v>
      </c>
      <c r="E9" s="382">
        <v>954</v>
      </c>
      <c r="F9" s="382">
        <v>949</v>
      </c>
      <c r="G9" s="382">
        <v>951</v>
      </c>
    </row>
    <row r="10" spans="1:7" x14ac:dyDescent="0.35">
      <c r="A10" s="382">
        <v>951</v>
      </c>
      <c r="B10" s="2">
        <v>163272</v>
      </c>
      <c r="C10" s="382" t="s">
        <v>352</v>
      </c>
      <c r="D10" s="382">
        <v>933</v>
      </c>
      <c r="E10" s="382">
        <v>971</v>
      </c>
      <c r="F10" s="382">
        <v>941</v>
      </c>
      <c r="G10" s="382">
        <v>948.33333333333337</v>
      </c>
    </row>
    <row r="11" spans="1:7" x14ac:dyDescent="0.35">
      <c r="A11" s="382">
        <v>966</v>
      </c>
      <c r="B11" s="2">
        <v>124912</v>
      </c>
      <c r="C11" s="382" t="s">
        <v>353</v>
      </c>
      <c r="D11" s="382">
        <v>941</v>
      </c>
      <c r="E11" s="382">
        <v>963</v>
      </c>
      <c r="F11" s="382">
        <v>941</v>
      </c>
      <c r="G11" s="382">
        <v>948.33333333333337</v>
      </c>
    </row>
    <row r="12" spans="1:7" x14ac:dyDescent="0.35">
      <c r="A12" s="382">
        <v>955</v>
      </c>
      <c r="B12" s="2">
        <v>97300</v>
      </c>
      <c r="C12" s="382" t="s">
        <v>354</v>
      </c>
      <c r="D12" s="382">
        <v>975</v>
      </c>
      <c r="E12" s="382">
        <v>946</v>
      </c>
      <c r="F12" s="382">
        <v>924</v>
      </c>
      <c r="G12" s="382">
        <v>948.33333333333337</v>
      </c>
    </row>
    <row r="13" spans="1:7" x14ac:dyDescent="0.35">
      <c r="A13" s="382">
        <v>939</v>
      </c>
      <c r="B13" s="2">
        <v>53374</v>
      </c>
      <c r="C13" s="382" t="s">
        <v>2</v>
      </c>
      <c r="D13" s="382">
        <v>933</v>
      </c>
      <c r="E13" s="382">
        <v>971</v>
      </c>
      <c r="F13" s="382">
        <v>933</v>
      </c>
      <c r="G13" s="382">
        <v>945.66666666666663</v>
      </c>
    </row>
    <row r="14" spans="1:7" x14ac:dyDescent="0.35">
      <c r="A14" s="382">
        <v>882</v>
      </c>
      <c r="B14" s="2">
        <v>234718</v>
      </c>
      <c r="C14" s="382" t="s">
        <v>355</v>
      </c>
      <c r="D14" s="382">
        <v>924</v>
      </c>
      <c r="E14" s="382">
        <v>963</v>
      </c>
      <c r="F14" s="382">
        <v>941</v>
      </c>
      <c r="G14" s="382">
        <v>942.66666666666663</v>
      </c>
    </row>
    <row r="15" spans="1:7" x14ac:dyDescent="0.35">
      <c r="A15" s="382">
        <v>935</v>
      </c>
      <c r="B15" s="2">
        <v>126331</v>
      </c>
      <c r="C15" s="382" t="s">
        <v>357</v>
      </c>
      <c r="D15" s="382">
        <v>933</v>
      </c>
      <c r="E15" s="382">
        <v>911</v>
      </c>
      <c r="F15" s="382">
        <v>983</v>
      </c>
      <c r="G15" s="382">
        <v>942.33333333333337</v>
      </c>
    </row>
    <row r="16" spans="1:7" x14ac:dyDescent="0.35">
      <c r="A16" s="382">
        <v>931</v>
      </c>
      <c r="B16" s="2">
        <v>195128</v>
      </c>
      <c r="C16" s="382" t="s">
        <v>358</v>
      </c>
      <c r="D16" s="382">
        <v>950</v>
      </c>
      <c r="E16" s="382">
        <v>937</v>
      </c>
      <c r="F16" s="382">
        <v>941</v>
      </c>
      <c r="G16" s="382">
        <v>942.66666666666663</v>
      </c>
    </row>
    <row r="17" spans="1:7" x14ac:dyDescent="0.35">
      <c r="A17" s="382">
        <v>928</v>
      </c>
      <c r="B17" s="2">
        <v>212357</v>
      </c>
      <c r="C17" s="382" t="s">
        <v>359</v>
      </c>
      <c r="D17" s="382">
        <v>958</v>
      </c>
      <c r="E17" s="382">
        <v>954</v>
      </c>
      <c r="F17" s="382">
        <v>916</v>
      </c>
      <c r="G17" s="382">
        <v>942.66666666666663</v>
      </c>
    </row>
    <row r="18" spans="1:7" x14ac:dyDescent="0.35">
      <c r="A18" s="382">
        <v>956</v>
      </c>
      <c r="B18" s="2">
        <v>126233</v>
      </c>
      <c r="C18" s="382" t="s">
        <v>360</v>
      </c>
      <c r="D18" s="382">
        <v>967</v>
      </c>
      <c r="E18" s="382">
        <v>971</v>
      </c>
      <c r="F18" s="382">
        <v>883</v>
      </c>
      <c r="G18" s="382">
        <v>940.33333333333337</v>
      </c>
    </row>
    <row r="19" spans="1:7" x14ac:dyDescent="0.35">
      <c r="A19" s="382">
        <v>923</v>
      </c>
      <c r="B19" s="2">
        <v>183997</v>
      </c>
      <c r="C19" s="382" t="s">
        <v>361</v>
      </c>
      <c r="D19" s="382">
        <v>899</v>
      </c>
      <c r="E19" s="382">
        <v>980</v>
      </c>
      <c r="F19" s="382">
        <v>924</v>
      </c>
      <c r="G19" s="382">
        <v>934.33333333333337</v>
      </c>
    </row>
    <row r="20" spans="1:7" x14ac:dyDescent="0.35">
      <c r="A20" s="382">
        <v>931</v>
      </c>
      <c r="B20" s="2">
        <v>243394</v>
      </c>
      <c r="C20" s="382" t="s">
        <v>362</v>
      </c>
      <c r="D20" s="382">
        <v>924</v>
      </c>
      <c r="E20" s="382">
        <v>911</v>
      </c>
      <c r="F20" s="382">
        <v>958</v>
      </c>
      <c r="G20" s="382">
        <v>931</v>
      </c>
    </row>
    <row r="21" spans="1:7" x14ac:dyDescent="0.35">
      <c r="A21" s="382">
        <v>909</v>
      </c>
      <c r="B21" s="2">
        <v>64260</v>
      </c>
      <c r="C21" s="382" t="s">
        <v>3</v>
      </c>
      <c r="D21" s="382">
        <v>950</v>
      </c>
      <c r="E21" s="382">
        <v>911</v>
      </c>
      <c r="F21" s="382">
        <v>924</v>
      </c>
      <c r="G21" s="382">
        <v>928.33333333333337</v>
      </c>
    </row>
    <row r="22" spans="1:7" x14ac:dyDescent="0.35">
      <c r="A22" s="382">
        <v>941</v>
      </c>
      <c r="B22" s="2">
        <v>138122</v>
      </c>
      <c r="C22" s="382" t="s">
        <v>364</v>
      </c>
      <c r="D22" s="382">
        <v>975</v>
      </c>
      <c r="E22" s="382">
        <v>894</v>
      </c>
      <c r="F22" s="382">
        <v>916</v>
      </c>
      <c r="G22" s="382">
        <v>928.33333333333337</v>
      </c>
    </row>
    <row r="23" spans="1:7" x14ac:dyDescent="0.35">
      <c r="A23" s="382">
        <v>937</v>
      </c>
      <c r="B23" s="2">
        <v>164725</v>
      </c>
      <c r="C23" s="382" t="s">
        <v>365</v>
      </c>
      <c r="D23" s="382">
        <v>916</v>
      </c>
      <c r="E23" s="382">
        <v>894</v>
      </c>
      <c r="F23" s="382">
        <v>966</v>
      </c>
      <c r="G23" s="382">
        <v>925.33333333333337</v>
      </c>
    </row>
    <row r="24" spans="1:7" x14ac:dyDescent="0.35">
      <c r="A24" s="382">
        <v>892</v>
      </c>
      <c r="B24" s="2">
        <v>82434</v>
      </c>
      <c r="C24" s="382" t="s">
        <v>317</v>
      </c>
      <c r="D24" s="382">
        <v>916</v>
      </c>
      <c r="E24" s="382">
        <v>911</v>
      </c>
      <c r="F24" s="382">
        <v>941</v>
      </c>
      <c r="G24" s="382">
        <v>922.66666666666663</v>
      </c>
    </row>
    <row r="25" spans="1:7" x14ac:dyDescent="0.35">
      <c r="A25" s="382">
        <v>918</v>
      </c>
      <c r="B25" s="2">
        <v>85058</v>
      </c>
      <c r="C25" s="382" t="s">
        <v>342</v>
      </c>
      <c r="D25" s="382">
        <v>907</v>
      </c>
      <c r="E25" s="382">
        <v>937</v>
      </c>
      <c r="F25" s="382">
        <v>924</v>
      </c>
      <c r="G25" s="382">
        <v>922.66666666666663</v>
      </c>
    </row>
    <row r="26" spans="1:7" x14ac:dyDescent="0.35">
      <c r="A26" s="382">
        <v>905</v>
      </c>
      <c r="B26" s="2">
        <v>137508</v>
      </c>
      <c r="C26" s="382" t="s">
        <v>366</v>
      </c>
      <c r="D26" s="382">
        <v>958</v>
      </c>
      <c r="E26" s="382">
        <v>920</v>
      </c>
      <c r="F26" s="382">
        <v>891</v>
      </c>
      <c r="G26" s="382">
        <v>923</v>
      </c>
    </row>
    <row r="27" spans="1:7" x14ac:dyDescent="0.35">
      <c r="A27" s="382">
        <v>918</v>
      </c>
      <c r="B27" s="2">
        <v>38447</v>
      </c>
      <c r="C27" s="382" t="s">
        <v>278</v>
      </c>
      <c r="D27" s="382">
        <v>907</v>
      </c>
      <c r="E27" s="382">
        <v>911</v>
      </c>
      <c r="F27" s="382">
        <v>941</v>
      </c>
      <c r="G27" s="382">
        <v>919.66666666666663</v>
      </c>
    </row>
    <row r="28" spans="1:7" x14ac:dyDescent="0.35">
      <c r="A28" s="382">
        <v>927</v>
      </c>
      <c r="B28" s="2">
        <v>63413</v>
      </c>
      <c r="C28" s="382" t="s">
        <v>279</v>
      </c>
      <c r="D28" s="382">
        <v>924</v>
      </c>
      <c r="E28" s="382">
        <v>911</v>
      </c>
      <c r="F28" s="382">
        <v>916</v>
      </c>
      <c r="G28" s="382">
        <v>917</v>
      </c>
    </row>
    <row r="29" spans="1:7" x14ac:dyDescent="0.35">
      <c r="A29" s="382">
        <v>901</v>
      </c>
      <c r="B29" s="2">
        <v>204817</v>
      </c>
      <c r="C29" s="382" t="s">
        <v>367</v>
      </c>
      <c r="D29" s="382">
        <v>916</v>
      </c>
      <c r="E29" s="382">
        <v>868</v>
      </c>
      <c r="F29" s="382">
        <v>949</v>
      </c>
      <c r="G29" s="382">
        <v>911</v>
      </c>
    </row>
    <row r="30" spans="1:7" x14ac:dyDescent="0.35">
      <c r="A30" s="382">
        <v>930</v>
      </c>
      <c r="B30" s="2">
        <v>161878</v>
      </c>
      <c r="C30" s="382" t="s">
        <v>368</v>
      </c>
      <c r="D30" s="382">
        <v>907</v>
      </c>
      <c r="E30" s="382">
        <v>920</v>
      </c>
      <c r="F30" s="382">
        <v>908</v>
      </c>
      <c r="G30" s="382">
        <v>911.66666666666663</v>
      </c>
    </row>
    <row r="31" spans="1:7" x14ac:dyDescent="0.35">
      <c r="A31" s="382">
        <v>880</v>
      </c>
      <c r="B31" s="2">
        <v>146148</v>
      </c>
      <c r="C31" s="382" t="s">
        <v>369</v>
      </c>
      <c r="D31" s="382">
        <v>933</v>
      </c>
      <c r="E31" s="382">
        <v>920</v>
      </c>
      <c r="F31" s="382">
        <v>883</v>
      </c>
      <c r="G31" s="382">
        <v>912</v>
      </c>
    </row>
    <row r="32" spans="1:7" x14ac:dyDescent="0.35">
      <c r="A32" s="382">
        <v>922</v>
      </c>
      <c r="B32" s="2">
        <v>271716</v>
      </c>
      <c r="C32" s="382" t="s">
        <v>370</v>
      </c>
      <c r="D32" s="382">
        <v>882</v>
      </c>
      <c r="E32" s="382">
        <v>954</v>
      </c>
      <c r="F32" s="382">
        <v>891</v>
      </c>
      <c r="G32" s="382">
        <v>909</v>
      </c>
    </row>
    <row r="33" spans="1:7" x14ac:dyDescent="0.35">
      <c r="A33" s="382">
        <v>905</v>
      </c>
      <c r="B33" s="2">
        <v>145290</v>
      </c>
      <c r="C33" s="382" t="s">
        <v>371</v>
      </c>
      <c r="D33" s="382">
        <v>882</v>
      </c>
      <c r="E33" s="382">
        <v>920</v>
      </c>
      <c r="F33" s="382">
        <v>916</v>
      </c>
      <c r="G33" s="382">
        <v>906</v>
      </c>
    </row>
    <row r="34" spans="1:7" x14ac:dyDescent="0.35">
      <c r="A34" s="382">
        <v>915</v>
      </c>
      <c r="B34" s="2">
        <v>63190</v>
      </c>
      <c r="C34" s="382" t="s">
        <v>372</v>
      </c>
      <c r="D34" s="382">
        <v>924</v>
      </c>
      <c r="E34" s="382">
        <v>894</v>
      </c>
      <c r="F34" s="382">
        <v>891</v>
      </c>
      <c r="G34" s="382">
        <v>903</v>
      </c>
    </row>
    <row r="35" spans="1:7" x14ac:dyDescent="0.35">
      <c r="A35" s="382">
        <v>0</v>
      </c>
      <c r="B35" s="2">
        <v>172666</v>
      </c>
      <c r="C35" s="382" t="s">
        <v>373</v>
      </c>
      <c r="D35" s="382">
        <v>890</v>
      </c>
      <c r="E35" s="382">
        <v>911</v>
      </c>
      <c r="F35" s="382">
        <v>908</v>
      </c>
      <c r="G35" s="382">
        <v>903</v>
      </c>
    </row>
    <row r="36" spans="1:7" x14ac:dyDescent="0.35">
      <c r="A36" s="382">
        <v>896</v>
      </c>
      <c r="B36" s="2">
        <v>184928</v>
      </c>
      <c r="C36" s="382" t="s">
        <v>374</v>
      </c>
      <c r="D36" s="382">
        <v>907</v>
      </c>
      <c r="E36" s="382">
        <v>911</v>
      </c>
      <c r="F36" s="382">
        <v>891</v>
      </c>
      <c r="G36" s="382">
        <v>903</v>
      </c>
    </row>
    <row r="37" spans="1:7" x14ac:dyDescent="0.35">
      <c r="A37" s="382">
        <v>899</v>
      </c>
      <c r="B37" s="2">
        <v>117667</v>
      </c>
      <c r="C37" s="382" t="s">
        <v>375</v>
      </c>
      <c r="D37" s="382">
        <v>933</v>
      </c>
      <c r="E37" s="382">
        <v>868</v>
      </c>
      <c r="F37" s="382">
        <v>899</v>
      </c>
      <c r="G37" s="382">
        <v>900</v>
      </c>
    </row>
    <row r="38" spans="1:7" x14ac:dyDescent="0.35">
      <c r="A38" s="382">
        <v>868</v>
      </c>
      <c r="B38" s="2">
        <v>218478</v>
      </c>
      <c r="C38" s="382" t="s">
        <v>376</v>
      </c>
      <c r="D38" s="382">
        <v>916</v>
      </c>
      <c r="E38" s="382">
        <v>920</v>
      </c>
      <c r="F38" s="382">
        <v>866</v>
      </c>
      <c r="G38" s="382">
        <v>900.66666666666663</v>
      </c>
    </row>
    <row r="39" spans="1:7" x14ac:dyDescent="0.35">
      <c r="A39" s="382">
        <v>900</v>
      </c>
      <c r="B39" s="2">
        <v>243648</v>
      </c>
      <c r="C39" s="382" t="s">
        <v>377</v>
      </c>
      <c r="D39" s="382">
        <v>882</v>
      </c>
      <c r="E39" s="382">
        <v>877</v>
      </c>
      <c r="F39" s="382">
        <v>933</v>
      </c>
      <c r="G39" s="382">
        <v>897.33333333333337</v>
      </c>
    </row>
    <row r="40" spans="1:7" x14ac:dyDescent="0.35">
      <c r="A40" s="382">
        <v>875</v>
      </c>
      <c r="B40" s="2">
        <v>113603</v>
      </c>
      <c r="C40" s="382" t="s">
        <v>378</v>
      </c>
      <c r="D40" s="382">
        <v>950</v>
      </c>
      <c r="E40" s="382">
        <v>851</v>
      </c>
      <c r="F40" s="382">
        <v>891</v>
      </c>
      <c r="G40" s="382">
        <v>897.33333333333337</v>
      </c>
    </row>
    <row r="41" spans="1:7" x14ac:dyDescent="0.35">
      <c r="A41" s="382">
        <v>957</v>
      </c>
      <c r="B41" s="2">
        <v>64252</v>
      </c>
      <c r="C41" s="382" t="s">
        <v>312</v>
      </c>
      <c r="D41" s="382">
        <v>890</v>
      </c>
      <c r="E41" s="382">
        <v>911</v>
      </c>
      <c r="F41" s="382">
        <v>891</v>
      </c>
      <c r="G41" s="382">
        <v>897.33333333333337</v>
      </c>
    </row>
    <row r="42" spans="1:7" x14ac:dyDescent="0.35">
      <c r="A42" s="382">
        <v>915</v>
      </c>
      <c r="B42" s="2">
        <v>108769</v>
      </c>
      <c r="C42" s="382" t="s">
        <v>379</v>
      </c>
      <c r="D42" s="382">
        <v>890</v>
      </c>
      <c r="E42" s="382">
        <v>877</v>
      </c>
      <c r="F42" s="382">
        <v>916</v>
      </c>
      <c r="G42" s="382">
        <v>894.33333333333337</v>
      </c>
    </row>
    <row r="43" spans="1:7" x14ac:dyDescent="0.35">
      <c r="A43" s="382">
        <v>916</v>
      </c>
      <c r="B43" s="2">
        <v>137663</v>
      </c>
      <c r="C43" s="382" t="s">
        <v>380</v>
      </c>
      <c r="D43" s="382">
        <v>873</v>
      </c>
      <c r="E43" s="382">
        <v>903</v>
      </c>
      <c r="F43" s="382">
        <v>908</v>
      </c>
      <c r="G43" s="382">
        <v>894.66666666666663</v>
      </c>
    </row>
    <row r="44" spans="1:7" x14ac:dyDescent="0.35">
      <c r="A44" s="382">
        <v>915</v>
      </c>
      <c r="B44" s="2">
        <v>184125</v>
      </c>
      <c r="C44" s="382" t="s">
        <v>381</v>
      </c>
      <c r="D44" s="382">
        <v>899</v>
      </c>
      <c r="E44" s="382">
        <v>911</v>
      </c>
      <c r="F44" s="382">
        <v>874</v>
      </c>
      <c r="G44" s="382">
        <v>894.66666666666663</v>
      </c>
    </row>
    <row r="45" spans="1:7" x14ac:dyDescent="0.35">
      <c r="A45" s="382">
        <v>901</v>
      </c>
      <c r="B45" s="2">
        <v>167921</v>
      </c>
      <c r="C45" s="382" t="s">
        <v>341</v>
      </c>
      <c r="D45" s="382">
        <v>941</v>
      </c>
      <c r="E45" s="382">
        <v>903</v>
      </c>
      <c r="F45" s="382">
        <v>841</v>
      </c>
      <c r="G45" s="382">
        <v>895</v>
      </c>
    </row>
    <row r="46" spans="1:7" x14ac:dyDescent="0.35">
      <c r="A46" s="382">
        <v>873</v>
      </c>
      <c r="B46" s="2">
        <v>52004</v>
      </c>
      <c r="C46" s="382" t="s">
        <v>6</v>
      </c>
      <c r="D46" s="382">
        <v>933</v>
      </c>
      <c r="E46" s="382">
        <v>868</v>
      </c>
      <c r="F46" s="382">
        <v>874</v>
      </c>
      <c r="G46" s="382">
        <v>891.66666666666663</v>
      </c>
    </row>
    <row r="47" spans="1:7" x14ac:dyDescent="0.35">
      <c r="A47" s="382">
        <v>881</v>
      </c>
      <c r="B47" s="2">
        <v>89417</v>
      </c>
      <c r="C47" s="382" t="s">
        <v>344</v>
      </c>
      <c r="D47" s="382">
        <v>890</v>
      </c>
      <c r="E47" s="382">
        <v>886</v>
      </c>
      <c r="F47" s="382">
        <v>899</v>
      </c>
      <c r="G47" s="382">
        <v>891.66666666666663</v>
      </c>
    </row>
    <row r="48" spans="1:7" x14ac:dyDescent="0.35">
      <c r="A48" s="382">
        <v>903</v>
      </c>
      <c r="B48" s="2">
        <v>116747</v>
      </c>
      <c r="C48" s="382" t="s">
        <v>382</v>
      </c>
      <c r="D48" s="382">
        <v>907</v>
      </c>
      <c r="E48" s="382">
        <v>843</v>
      </c>
      <c r="F48" s="382">
        <v>916</v>
      </c>
      <c r="G48" s="382">
        <v>888.66666666666663</v>
      </c>
    </row>
    <row r="49" spans="1:7" x14ac:dyDescent="0.35">
      <c r="A49" s="382">
        <v>877</v>
      </c>
      <c r="B49" s="2">
        <v>245139</v>
      </c>
      <c r="C49" s="382" t="s">
        <v>383</v>
      </c>
      <c r="D49" s="382">
        <v>890</v>
      </c>
      <c r="E49" s="382">
        <v>877</v>
      </c>
      <c r="F49" s="382">
        <v>891</v>
      </c>
      <c r="G49" s="382">
        <v>886</v>
      </c>
    </row>
    <row r="50" spans="1:7" x14ac:dyDescent="0.35">
      <c r="A50" s="382">
        <v>890</v>
      </c>
      <c r="B50" s="2">
        <v>232722</v>
      </c>
      <c r="C50" s="382" t="s">
        <v>384</v>
      </c>
      <c r="D50" s="382">
        <v>873</v>
      </c>
      <c r="E50" s="382">
        <v>894</v>
      </c>
      <c r="F50" s="382">
        <v>883</v>
      </c>
      <c r="G50" s="382">
        <v>883.33333333333337</v>
      </c>
    </row>
    <row r="51" spans="1:7" x14ac:dyDescent="0.35">
      <c r="A51" s="382">
        <v>902</v>
      </c>
      <c r="B51" s="2">
        <v>161243</v>
      </c>
      <c r="C51" s="382" t="s">
        <v>385</v>
      </c>
      <c r="D51" s="382">
        <v>831</v>
      </c>
      <c r="E51" s="382">
        <v>894</v>
      </c>
      <c r="F51" s="382">
        <v>924</v>
      </c>
      <c r="G51" s="382">
        <v>883</v>
      </c>
    </row>
    <row r="52" spans="1:7" x14ac:dyDescent="0.35">
      <c r="A52" s="382">
        <v>870</v>
      </c>
      <c r="B52" s="2">
        <v>234241</v>
      </c>
      <c r="C52" s="382" t="s">
        <v>386</v>
      </c>
      <c r="D52" s="382">
        <v>890</v>
      </c>
      <c r="E52" s="382">
        <v>868</v>
      </c>
      <c r="F52" s="382">
        <v>883</v>
      </c>
      <c r="G52" s="382">
        <v>880.33333333333337</v>
      </c>
    </row>
    <row r="53" spans="1:7" x14ac:dyDescent="0.35">
      <c r="A53" s="382">
        <v>905</v>
      </c>
      <c r="B53" s="2">
        <v>151541</v>
      </c>
      <c r="C53" s="382" t="s">
        <v>335</v>
      </c>
      <c r="D53" s="382">
        <v>899</v>
      </c>
      <c r="E53" s="382">
        <v>911</v>
      </c>
      <c r="F53" s="382">
        <v>833</v>
      </c>
      <c r="G53" s="382">
        <v>881</v>
      </c>
    </row>
    <row r="54" spans="1:7" x14ac:dyDescent="0.35">
      <c r="A54" s="382">
        <v>880</v>
      </c>
      <c r="B54" s="2">
        <v>187797</v>
      </c>
      <c r="C54" s="382" t="s">
        <v>387</v>
      </c>
      <c r="D54" s="382">
        <v>839</v>
      </c>
      <c r="E54" s="382">
        <v>903</v>
      </c>
      <c r="F54" s="382">
        <v>891</v>
      </c>
      <c r="G54" s="382">
        <v>877.66666666666663</v>
      </c>
    </row>
    <row r="55" spans="1:7" x14ac:dyDescent="0.35">
      <c r="A55" s="382">
        <v>835</v>
      </c>
      <c r="B55" s="2">
        <v>195127</v>
      </c>
      <c r="C55" s="382" t="s">
        <v>388</v>
      </c>
      <c r="D55" s="382">
        <v>890</v>
      </c>
      <c r="E55" s="382">
        <v>877</v>
      </c>
      <c r="F55" s="382">
        <v>858</v>
      </c>
      <c r="G55" s="382">
        <v>875</v>
      </c>
    </row>
    <row r="56" spans="1:7" x14ac:dyDescent="0.35">
      <c r="A56" s="382">
        <v>817</v>
      </c>
      <c r="B56" s="2">
        <v>189346</v>
      </c>
      <c r="C56" s="382" t="s">
        <v>389</v>
      </c>
      <c r="D56" s="382">
        <v>873</v>
      </c>
      <c r="E56" s="382">
        <v>860</v>
      </c>
      <c r="F56" s="382">
        <v>874</v>
      </c>
      <c r="G56" s="382">
        <v>869</v>
      </c>
    </row>
    <row r="57" spans="1:7" x14ac:dyDescent="0.35">
      <c r="A57" s="382">
        <v>844</v>
      </c>
      <c r="B57" s="2">
        <v>248361</v>
      </c>
      <c r="C57" s="382" t="s">
        <v>390</v>
      </c>
      <c r="D57" s="382">
        <v>882</v>
      </c>
      <c r="E57" s="382">
        <v>886</v>
      </c>
      <c r="F57" s="382">
        <v>808</v>
      </c>
      <c r="G57" s="382">
        <v>858.66666666666663</v>
      </c>
    </row>
    <row r="58" spans="1:7" x14ac:dyDescent="0.35">
      <c r="A58" s="382">
        <v>884</v>
      </c>
      <c r="B58" s="2">
        <v>234716</v>
      </c>
      <c r="C58" s="382" t="s">
        <v>391</v>
      </c>
      <c r="D58" s="382">
        <v>839</v>
      </c>
      <c r="E58" s="382">
        <v>911</v>
      </c>
      <c r="F58" s="382">
        <v>816</v>
      </c>
      <c r="G58" s="382">
        <v>855.33333333333337</v>
      </c>
    </row>
    <row r="59" spans="1:7" x14ac:dyDescent="0.35">
      <c r="A59" s="382">
        <v>852</v>
      </c>
      <c r="B59" s="2">
        <v>131005</v>
      </c>
      <c r="C59" s="382" t="s">
        <v>392</v>
      </c>
      <c r="D59" s="382">
        <v>831</v>
      </c>
      <c r="E59" s="382">
        <v>860</v>
      </c>
      <c r="F59" s="382">
        <v>841</v>
      </c>
      <c r="G59" s="382">
        <v>844</v>
      </c>
    </row>
    <row r="60" spans="1:7" x14ac:dyDescent="0.35">
      <c r="A60" s="382">
        <v>846</v>
      </c>
      <c r="B60" s="2">
        <v>183712</v>
      </c>
      <c r="C60" s="382" t="s">
        <v>393</v>
      </c>
      <c r="D60" s="382">
        <v>805</v>
      </c>
      <c r="E60" s="382">
        <v>877</v>
      </c>
      <c r="F60" s="382">
        <v>849</v>
      </c>
      <c r="G60" s="382">
        <v>843.66666666666663</v>
      </c>
    </row>
    <row r="61" spans="1:7" x14ac:dyDescent="0.35">
      <c r="A61" s="382">
        <v>781</v>
      </c>
      <c r="B61" s="2">
        <v>137502</v>
      </c>
      <c r="C61" s="382" t="s">
        <v>394</v>
      </c>
      <c r="D61" s="382">
        <v>839</v>
      </c>
      <c r="E61" s="382">
        <v>765</v>
      </c>
      <c r="F61" s="382">
        <v>891</v>
      </c>
      <c r="G61" s="382">
        <v>831.66666666666663</v>
      </c>
    </row>
    <row r="62" spans="1:7" x14ac:dyDescent="0.35">
      <c r="A62" s="382">
        <v>833</v>
      </c>
      <c r="B62" s="2">
        <v>137662</v>
      </c>
      <c r="C62" s="382" t="s">
        <v>395</v>
      </c>
      <c r="D62" s="382">
        <v>805</v>
      </c>
      <c r="E62" s="382">
        <v>825</v>
      </c>
      <c r="F62" s="382">
        <v>791</v>
      </c>
      <c r="G62" s="382">
        <v>807</v>
      </c>
    </row>
    <row r="63" spans="1:7" x14ac:dyDescent="0.35">
      <c r="A63" s="382">
        <v>827</v>
      </c>
      <c r="B63" s="2">
        <v>247572</v>
      </c>
      <c r="C63" s="382" t="s">
        <v>396</v>
      </c>
      <c r="D63" s="382">
        <v>737</v>
      </c>
      <c r="E63" s="382">
        <v>800</v>
      </c>
      <c r="F63" s="382">
        <v>849</v>
      </c>
      <c r="G63" s="382">
        <v>795.33333333333337</v>
      </c>
    </row>
    <row r="64" spans="1:7" x14ac:dyDescent="0.35">
      <c r="A64" s="382">
        <v>856</v>
      </c>
      <c r="B64" s="2">
        <v>173073</v>
      </c>
      <c r="C64" s="382" t="s">
        <v>397</v>
      </c>
      <c r="D64" s="382">
        <v>771</v>
      </c>
      <c r="E64" s="382">
        <v>825</v>
      </c>
      <c r="F64" s="382">
        <v>783</v>
      </c>
      <c r="G64" s="382">
        <v>793</v>
      </c>
    </row>
    <row r="65" spans="1:7" x14ac:dyDescent="0.35">
      <c r="A65" s="382">
        <v>767</v>
      </c>
      <c r="B65" s="2">
        <v>173233</v>
      </c>
      <c r="C65" s="382" t="s">
        <v>398</v>
      </c>
      <c r="D65" s="382">
        <v>754</v>
      </c>
      <c r="E65" s="382">
        <v>748</v>
      </c>
      <c r="F65" s="382">
        <v>824</v>
      </c>
      <c r="G65" s="382">
        <v>775.33333333333337</v>
      </c>
    </row>
    <row r="66" spans="1:7" x14ac:dyDescent="0.35">
      <c r="A66" s="382">
        <v>786</v>
      </c>
      <c r="B66" s="2">
        <v>146142</v>
      </c>
      <c r="C66" s="382" t="s">
        <v>399</v>
      </c>
      <c r="D66" s="382">
        <v>797</v>
      </c>
      <c r="E66" s="382">
        <v>740</v>
      </c>
      <c r="F66" s="382">
        <v>741</v>
      </c>
      <c r="G66" s="382">
        <v>759.33333333333337</v>
      </c>
    </row>
    <row r="67" spans="1:7" x14ac:dyDescent="0.35">
      <c r="A67" s="382">
        <v>739</v>
      </c>
      <c r="B67" s="2">
        <v>161879</v>
      </c>
      <c r="C67" s="382" t="s">
        <v>400</v>
      </c>
      <c r="D67" s="382">
        <v>720</v>
      </c>
      <c r="E67" s="382">
        <v>765</v>
      </c>
      <c r="F67" s="382">
        <v>775</v>
      </c>
      <c r="G67" s="382">
        <v>753.33333333333337</v>
      </c>
    </row>
    <row r="68" spans="1:7" x14ac:dyDescent="0.35">
      <c r="A68" s="382">
        <v>742</v>
      </c>
      <c r="B68" s="2">
        <v>172372</v>
      </c>
      <c r="C68" s="382" t="s">
        <v>401</v>
      </c>
      <c r="D68" s="382">
        <v>712</v>
      </c>
      <c r="E68" s="382">
        <v>671</v>
      </c>
      <c r="F68" s="382">
        <v>708</v>
      </c>
      <c r="G68" s="382">
        <v>697</v>
      </c>
    </row>
    <row r="69" spans="1:7" x14ac:dyDescent="0.35">
      <c r="A69" s="382">
        <v>658</v>
      </c>
      <c r="B69" s="2">
        <v>241427</v>
      </c>
      <c r="C69" s="382" t="s">
        <v>402</v>
      </c>
      <c r="D69" s="382">
        <v>703</v>
      </c>
      <c r="E69" s="382">
        <v>697</v>
      </c>
      <c r="F69" s="382">
        <v>641</v>
      </c>
      <c r="G69" s="382">
        <v>680.33333333333337</v>
      </c>
    </row>
    <row r="70" spans="1:7" x14ac:dyDescent="0.35">
      <c r="A70" s="382">
        <v>972</v>
      </c>
      <c r="B70" s="2">
        <v>8580</v>
      </c>
      <c r="C70" s="382" t="s">
        <v>403</v>
      </c>
      <c r="D70" s="382">
        <v>916</v>
      </c>
      <c r="E70" s="382">
        <v>954</v>
      </c>
      <c r="F70" s="382"/>
      <c r="G70" s="382">
        <v>935</v>
      </c>
    </row>
    <row r="71" spans="1:7" x14ac:dyDescent="0.35">
      <c r="A71" s="382">
        <v>990</v>
      </c>
      <c r="B71" s="2">
        <v>81120</v>
      </c>
      <c r="C71" s="382" t="s">
        <v>343</v>
      </c>
      <c r="D71" s="382">
        <v>975</v>
      </c>
      <c r="E71" s="382">
        <v>911</v>
      </c>
      <c r="F71" s="382"/>
      <c r="G71" s="382">
        <v>943</v>
      </c>
    </row>
  </sheetData>
  <sheetProtection algorithmName="SHA-512" hashValue="sOt+zctK/EByJbyIwDTke7Wq6J6JiEXzHipN5y6gdl3XB+vkLXSIyY4rM4CXQ8loXif/NPBpKobtCb8OHZkWqg==" saltValue="NLbp6mUz3RFS9QUr95HKc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 activeCell="B53" sqref="B53"/>
    </sheetView>
  </sheetViews>
  <sheetFormatPr baseColWidth="10" defaultColWidth="11.453125" defaultRowHeight="14.5" x14ac:dyDescent="0.35"/>
  <cols>
    <col min="1" max="1" width="11.453125" style="2" hidden="1" customWidth="1"/>
    <col min="2" max="2" width="9.26953125" style="325" customWidth="1"/>
    <col min="3" max="3" width="51.453125" style="297" customWidth="1"/>
    <col min="4" max="4" width="82.81640625" style="297" customWidth="1"/>
    <col min="5" max="5" width="32.54296875" style="297" customWidth="1"/>
    <col min="6" max="6" width="151.26953125" style="65" customWidth="1"/>
    <col min="7" max="8" width="151.26953125" style="2" customWidth="1"/>
    <col min="9" max="16384" width="11.453125" style="2"/>
  </cols>
  <sheetData>
    <row r="1" spans="1:6" ht="15.5" hidden="1" thickTop="1" thickBot="1" x14ac:dyDescent="0.4">
      <c r="C1" s="295"/>
      <c r="D1" s="295"/>
      <c r="E1" s="295"/>
    </row>
    <row r="2" spans="1:6" s="32" customFormat="1" ht="15.5" thickTop="1" thickBot="1" x14ac:dyDescent="0.4">
      <c r="A2" s="32" t="s">
        <v>261</v>
      </c>
      <c r="B2" s="296" t="s">
        <v>291</v>
      </c>
      <c r="C2" s="296" t="s">
        <v>262</v>
      </c>
      <c r="D2" s="296" t="s">
        <v>209</v>
      </c>
      <c r="E2" s="296" t="s">
        <v>205</v>
      </c>
      <c r="F2" s="202"/>
    </row>
    <row r="3" spans="1:6" ht="15" thickTop="1" x14ac:dyDescent="0.35">
      <c r="A3" s="2" t="s">
        <v>211</v>
      </c>
      <c r="B3" s="325" t="s">
        <v>292</v>
      </c>
      <c r="C3" s="297" t="s">
        <v>210</v>
      </c>
      <c r="D3" s="297" t="s">
        <v>414</v>
      </c>
      <c r="E3" s="297" t="s">
        <v>415</v>
      </c>
    </row>
    <row r="4" spans="1:6" x14ac:dyDescent="0.35">
      <c r="A4" s="2" t="s">
        <v>211</v>
      </c>
      <c r="C4" s="297" t="s">
        <v>265</v>
      </c>
      <c r="D4" s="297" t="s">
        <v>416</v>
      </c>
      <c r="E4" s="297" t="s">
        <v>417</v>
      </c>
    </row>
    <row r="5" spans="1:6" x14ac:dyDescent="0.35">
      <c r="A5" s="2" t="s">
        <v>211</v>
      </c>
      <c r="C5" s="297" t="s">
        <v>251</v>
      </c>
      <c r="D5" s="297" t="s">
        <v>418</v>
      </c>
      <c r="E5" s="297" t="s">
        <v>419</v>
      </c>
    </row>
    <row r="6" spans="1:6" x14ac:dyDescent="0.35">
      <c r="A6" s="2" t="s">
        <v>211</v>
      </c>
      <c r="C6" s="297" t="s">
        <v>252</v>
      </c>
      <c r="D6" s="297" t="s">
        <v>420</v>
      </c>
      <c r="E6" s="297" t="s">
        <v>421</v>
      </c>
    </row>
    <row r="7" spans="1:6" x14ac:dyDescent="0.35">
      <c r="A7" s="2" t="s">
        <v>211</v>
      </c>
      <c r="C7" s="297" t="s">
        <v>181</v>
      </c>
      <c r="D7" s="297" t="s">
        <v>422</v>
      </c>
      <c r="E7" s="297" t="s">
        <v>423</v>
      </c>
    </row>
    <row r="8" spans="1:6" x14ac:dyDescent="0.35">
      <c r="A8" s="2" t="s">
        <v>211</v>
      </c>
      <c r="C8" s="297" t="s">
        <v>181</v>
      </c>
      <c r="D8" s="297" t="s">
        <v>424</v>
      </c>
      <c r="E8" s="297" t="s">
        <v>425</v>
      </c>
    </row>
    <row r="9" spans="1:6" x14ac:dyDescent="0.35">
      <c r="A9" s="2" t="s">
        <v>211</v>
      </c>
      <c r="C9" s="297" t="s">
        <v>183</v>
      </c>
      <c r="D9" s="297" t="s">
        <v>426</v>
      </c>
      <c r="E9" s="297" t="s">
        <v>427</v>
      </c>
    </row>
    <row r="10" spans="1:6" x14ac:dyDescent="0.35">
      <c r="A10" s="2" t="s">
        <v>211</v>
      </c>
      <c r="C10" s="297" t="s">
        <v>288</v>
      </c>
      <c r="D10" s="297" t="s">
        <v>428</v>
      </c>
    </row>
    <row r="11" spans="1:6" x14ac:dyDescent="0.35">
      <c r="A11" s="2" t="s">
        <v>211</v>
      </c>
      <c r="C11" s="297" t="s">
        <v>288</v>
      </c>
      <c r="D11" s="297" t="s">
        <v>429</v>
      </c>
    </row>
    <row r="12" spans="1:6" x14ac:dyDescent="0.35">
      <c r="A12" s="2" t="s">
        <v>211</v>
      </c>
      <c r="C12" s="297" t="s">
        <v>288</v>
      </c>
      <c r="D12" s="297" t="s">
        <v>430</v>
      </c>
    </row>
    <row r="13" spans="1:6" x14ac:dyDescent="0.35">
      <c r="A13" s="2" t="s">
        <v>1</v>
      </c>
      <c r="B13" s="325" t="s">
        <v>83</v>
      </c>
      <c r="C13" s="297" t="s">
        <v>267</v>
      </c>
      <c r="D13" s="297" t="s">
        <v>416</v>
      </c>
      <c r="E13" s="297" t="s">
        <v>417</v>
      </c>
    </row>
    <row r="14" spans="1:6" x14ac:dyDescent="0.35">
      <c r="A14" s="2" t="s">
        <v>1</v>
      </c>
      <c r="C14" s="297" t="s">
        <v>412</v>
      </c>
      <c r="D14" s="297" t="s">
        <v>431</v>
      </c>
      <c r="E14" s="297" t="s">
        <v>432</v>
      </c>
    </row>
    <row r="15" spans="1:6" x14ac:dyDescent="0.35">
      <c r="A15" s="2" t="s">
        <v>1</v>
      </c>
      <c r="C15" s="297" t="s">
        <v>433</v>
      </c>
      <c r="D15" s="297" t="s">
        <v>434</v>
      </c>
      <c r="E15" s="297" t="s">
        <v>435</v>
      </c>
    </row>
    <row r="16" spans="1:6" x14ac:dyDescent="0.35">
      <c r="A16" s="2" t="s">
        <v>1</v>
      </c>
      <c r="C16" s="297" t="s">
        <v>436</v>
      </c>
      <c r="D16" s="297" t="s">
        <v>437</v>
      </c>
      <c r="E16" s="297" t="s">
        <v>438</v>
      </c>
    </row>
    <row r="17" spans="1:5" x14ac:dyDescent="0.35">
      <c r="A17" s="2" t="s">
        <v>1</v>
      </c>
      <c r="C17" s="297" t="s">
        <v>289</v>
      </c>
      <c r="D17" s="297" t="s">
        <v>439</v>
      </c>
      <c r="E17" s="297" t="s">
        <v>440</v>
      </c>
    </row>
    <row r="18" spans="1:5" x14ac:dyDescent="0.35">
      <c r="A18" s="2" t="s">
        <v>1</v>
      </c>
      <c r="C18" s="297" t="s">
        <v>441</v>
      </c>
      <c r="D18" s="297" t="s">
        <v>442</v>
      </c>
      <c r="E18" s="297" t="s">
        <v>443</v>
      </c>
    </row>
    <row r="19" spans="1:5" x14ac:dyDescent="0.35">
      <c r="A19" s="2" t="s">
        <v>1</v>
      </c>
      <c r="C19" s="297" t="s">
        <v>441</v>
      </c>
      <c r="D19" s="297" t="s">
        <v>444</v>
      </c>
      <c r="E19" s="297" t="s">
        <v>445</v>
      </c>
    </row>
    <row r="20" spans="1:5" x14ac:dyDescent="0.35">
      <c r="A20" s="2" t="s">
        <v>1</v>
      </c>
      <c r="C20" s="297" t="s">
        <v>441</v>
      </c>
      <c r="D20" s="297" t="s">
        <v>446</v>
      </c>
      <c r="E20" s="297" t="s">
        <v>447</v>
      </c>
    </row>
    <row r="21" spans="1:5" x14ac:dyDescent="0.35">
      <c r="A21" s="2" t="s">
        <v>1</v>
      </c>
      <c r="C21" s="297" t="s">
        <v>441</v>
      </c>
      <c r="D21" s="297" t="s">
        <v>448</v>
      </c>
      <c r="E21" s="297" t="s">
        <v>449</v>
      </c>
    </row>
    <row r="22" spans="1:5" x14ac:dyDescent="0.35">
      <c r="A22" s="2" t="s">
        <v>1</v>
      </c>
      <c r="C22" s="297" t="s">
        <v>450</v>
      </c>
      <c r="D22" s="297" t="s">
        <v>451</v>
      </c>
      <c r="E22" s="297" t="s">
        <v>452</v>
      </c>
    </row>
    <row r="23" spans="1:5" x14ac:dyDescent="0.35">
      <c r="A23" s="2" t="s">
        <v>1</v>
      </c>
      <c r="C23" s="297" t="s">
        <v>450</v>
      </c>
      <c r="D23" s="297" t="s">
        <v>453</v>
      </c>
      <c r="E23" s="297" t="s">
        <v>454</v>
      </c>
    </row>
    <row r="24" spans="1:5" x14ac:dyDescent="0.35">
      <c r="A24" s="2" t="s">
        <v>1</v>
      </c>
      <c r="C24" s="297" t="s">
        <v>450</v>
      </c>
      <c r="D24" s="297" t="s">
        <v>455</v>
      </c>
      <c r="E24" s="297" t="s">
        <v>456</v>
      </c>
    </row>
    <row r="25" spans="1:5" x14ac:dyDescent="0.35">
      <c r="A25" s="2" t="s">
        <v>1</v>
      </c>
      <c r="C25" s="297" t="s">
        <v>457</v>
      </c>
      <c r="D25" s="297" t="s">
        <v>458</v>
      </c>
      <c r="E25" s="297" t="s">
        <v>459</v>
      </c>
    </row>
    <row r="26" spans="1:5" x14ac:dyDescent="0.35">
      <c r="A26" s="2" t="s">
        <v>1</v>
      </c>
      <c r="C26" s="297" t="s">
        <v>457</v>
      </c>
      <c r="D26" s="297" t="s">
        <v>460</v>
      </c>
      <c r="E26" s="297" t="s">
        <v>461</v>
      </c>
    </row>
    <row r="27" spans="1:5" x14ac:dyDescent="0.35">
      <c r="A27" s="2" t="s">
        <v>1</v>
      </c>
      <c r="C27" s="297" t="s">
        <v>457</v>
      </c>
      <c r="D27" s="297" t="s">
        <v>462</v>
      </c>
      <c r="E27" s="297" t="s">
        <v>463</v>
      </c>
    </row>
    <row r="28" spans="1:5" x14ac:dyDescent="0.35">
      <c r="A28" s="2" t="s">
        <v>1</v>
      </c>
      <c r="C28" s="297" t="s">
        <v>457</v>
      </c>
      <c r="D28" s="297" t="s">
        <v>464</v>
      </c>
      <c r="E28" s="297" t="s">
        <v>465</v>
      </c>
    </row>
    <row r="29" spans="1:5" x14ac:dyDescent="0.35">
      <c r="A29" s="2" t="s">
        <v>1</v>
      </c>
      <c r="C29" s="297" t="s">
        <v>457</v>
      </c>
      <c r="D29" s="297" t="s">
        <v>466</v>
      </c>
      <c r="E29" s="297" t="s">
        <v>467</v>
      </c>
    </row>
    <row r="30" spans="1:5" x14ac:dyDescent="0.35">
      <c r="A30" s="2" t="s">
        <v>1</v>
      </c>
      <c r="C30" s="297" t="s">
        <v>457</v>
      </c>
      <c r="D30" s="297" t="s">
        <v>468</v>
      </c>
      <c r="E30" s="297" t="s">
        <v>463</v>
      </c>
    </row>
    <row r="31" spans="1:5" x14ac:dyDescent="0.35">
      <c r="A31" s="2" t="s">
        <v>1</v>
      </c>
      <c r="C31" s="297" t="s">
        <v>457</v>
      </c>
      <c r="D31" s="297" t="s">
        <v>469</v>
      </c>
      <c r="E31" s="297" t="s">
        <v>467</v>
      </c>
    </row>
    <row r="32" spans="1:5" x14ac:dyDescent="0.35">
      <c r="A32" s="2" t="s">
        <v>1</v>
      </c>
      <c r="C32" s="297" t="s">
        <v>457</v>
      </c>
      <c r="D32" s="297" t="s">
        <v>470</v>
      </c>
      <c r="E32" s="297" t="s">
        <v>465</v>
      </c>
    </row>
    <row r="33" spans="1:5" x14ac:dyDescent="0.35">
      <c r="A33" s="2" t="s">
        <v>1</v>
      </c>
      <c r="C33" s="297" t="s">
        <v>457</v>
      </c>
      <c r="D33" s="297" t="s">
        <v>471</v>
      </c>
      <c r="E33" s="297" t="s">
        <v>461</v>
      </c>
    </row>
    <row r="34" spans="1:5" x14ac:dyDescent="0.35">
      <c r="A34" s="2" t="s">
        <v>1</v>
      </c>
      <c r="C34" s="297" t="s">
        <v>457</v>
      </c>
      <c r="D34" s="297" t="s">
        <v>472</v>
      </c>
      <c r="E34" s="297" t="s">
        <v>473</v>
      </c>
    </row>
    <row r="35" spans="1:5" x14ac:dyDescent="0.35">
      <c r="A35" s="2" t="s">
        <v>1</v>
      </c>
      <c r="C35" s="297" t="s">
        <v>457</v>
      </c>
      <c r="D35" s="297" t="s">
        <v>474</v>
      </c>
      <c r="E35" s="297" t="s">
        <v>473</v>
      </c>
    </row>
    <row r="36" spans="1:5" x14ac:dyDescent="0.35">
      <c r="A36" s="2" t="s">
        <v>4</v>
      </c>
      <c r="B36" s="325" t="s">
        <v>84</v>
      </c>
      <c r="C36" s="297" t="s">
        <v>269</v>
      </c>
      <c r="D36" s="297" t="s">
        <v>475</v>
      </c>
      <c r="E36" s="297" t="s">
        <v>476</v>
      </c>
    </row>
    <row r="37" spans="1:5" x14ac:dyDescent="0.35">
      <c r="A37" s="2" t="s">
        <v>4</v>
      </c>
      <c r="C37" s="297" t="s">
        <v>413</v>
      </c>
      <c r="D37" s="297" t="s">
        <v>477</v>
      </c>
      <c r="E37" s="297" t="s">
        <v>478</v>
      </c>
    </row>
    <row r="38" spans="1:5" x14ac:dyDescent="0.35">
      <c r="A38" s="2" t="s">
        <v>4</v>
      </c>
      <c r="C38" s="297" t="s">
        <v>479</v>
      </c>
      <c r="D38" s="297" t="s">
        <v>480</v>
      </c>
      <c r="E38" s="297" t="s">
        <v>481</v>
      </c>
    </row>
    <row r="39" spans="1:5" x14ac:dyDescent="0.35">
      <c r="A39" s="2" t="s">
        <v>4</v>
      </c>
      <c r="C39" s="297" t="s">
        <v>482</v>
      </c>
      <c r="D39" s="297" t="s">
        <v>483</v>
      </c>
      <c r="E39" s="297" t="s">
        <v>484</v>
      </c>
    </row>
    <row r="40" spans="1:5" x14ac:dyDescent="0.35">
      <c r="A40" s="2" t="s">
        <v>4</v>
      </c>
      <c r="C40" s="297" t="s">
        <v>482</v>
      </c>
      <c r="D40" s="297" t="s">
        <v>485</v>
      </c>
      <c r="E40" s="297" t="s">
        <v>486</v>
      </c>
    </row>
    <row r="41" spans="1:5" x14ac:dyDescent="0.35">
      <c r="A41" s="2" t="s">
        <v>4</v>
      </c>
      <c r="C41" s="297" t="s">
        <v>482</v>
      </c>
      <c r="D41" s="297" t="s">
        <v>487</v>
      </c>
      <c r="E41" s="297" t="s">
        <v>488</v>
      </c>
    </row>
    <row r="42" spans="1:5" x14ac:dyDescent="0.35">
      <c r="A42" s="2" t="s">
        <v>4</v>
      </c>
      <c r="C42" s="297" t="s">
        <v>482</v>
      </c>
      <c r="D42" s="297" t="s">
        <v>489</v>
      </c>
      <c r="E42" s="297" t="s">
        <v>484</v>
      </c>
    </row>
    <row r="43" spans="1:5" x14ac:dyDescent="0.35">
      <c r="A43" s="2" t="s">
        <v>4</v>
      </c>
      <c r="C43" s="297" t="s">
        <v>482</v>
      </c>
      <c r="D43" s="297" t="s">
        <v>490</v>
      </c>
      <c r="E43" s="297" t="s">
        <v>491</v>
      </c>
    </row>
    <row r="44" spans="1:5" x14ac:dyDescent="0.35">
      <c r="A44" s="2" t="s">
        <v>4</v>
      </c>
      <c r="C44" s="297" t="s">
        <v>492</v>
      </c>
      <c r="D44" s="297" t="s">
        <v>493</v>
      </c>
      <c r="E44" s="297" t="s">
        <v>494</v>
      </c>
    </row>
    <row r="45" spans="1:5" x14ac:dyDescent="0.35">
      <c r="A45" s="2" t="s">
        <v>4</v>
      </c>
      <c r="C45" s="297" t="s">
        <v>492</v>
      </c>
      <c r="D45" s="297" t="s">
        <v>495</v>
      </c>
      <c r="E45" s="297" t="s">
        <v>496</v>
      </c>
    </row>
    <row r="46" spans="1:5" x14ac:dyDescent="0.35">
      <c r="A46" s="2" t="s">
        <v>4</v>
      </c>
      <c r="C46" s="297" t="s">
        <v>492</v>
      </c>
      <c r="D46" s="297" t="s">
        <v>497</v>
      </c>
      <c r="E46" s="297" t="s">
        <v>488</v>
      </c>
    </row>
    <row r="47" spans="1:5" x14ac:dyDescent="0.35">
      <c r="A47" s="2" t="s">
        <v>4</v>
      </c>
      <c r="C47" s="297" t="s">
        <v>492</v>
      </c>
      <c r="D47" s="297" t="s">
        <v>498</v>
      </c>
      <c r="E47" s="297" t="s">
        <v>499</v>
      </c>
    </row>
    <row r="48" spans="1:5" x14ac:dyDescent="0.35">
      <c r="A48" s="2" t="s">
        <v>4</v>
      </c>
      <c r="C48" s="297" t="s">
        <v>500</v>
      </c>
      <c r="D48" s="297" t="s">
        <v>501</v>
      </c>
      <c r="E48" s="297" t="s">
        <v>502</v>
      </c>
    </row>
    <row r="49" spans="1:5" x14ac:dyDescent="0.35">
      <c r="A49" s="2" t="s">
        <v>4</v>
      </c>
      <c r="C49" s="297" t="s">
        <v>500</v>
      </c>
      <c r="D49" s="297" t="s">
        <v>503</v>
      </c>
      <c r="E49" s="297" t="s">
        <v>504</v>
      </c>
    </row>
    <row r="50" spans="1:5" x14ac:dyDescent="0.35">
      <c r="A50" s="2" t="s">
        <v>4</v>
      </c>
      <c r="C50" s="297" t="s">
        <v>500</v>
      </c>
      <c r="D50" s="297" t="s">
        <v>505</v>
      </c>
      <c r="E50" s="297" t="s">
        <v>506</v>
      </c>
    </row>
    <row r="51" spans="1:5" x14ac:dyDescent="0.35">
      <c r="A51" s="2" t="s">
        <v>4</v>
      </c>
      <c r="C51" s="297" t="s">
        <v>500</v>
      </c>
      <c r="D51" s="297" t="s">
        <v>507</v>
      </c>
      <c r="E51" s="297" t="s">
        <v>508</v>
      </c>
    </row>
    <row r="52" spans="1:5" x14ac:dyDescent="0.35">
      <c r="A52" s="2" t="s">
        <v>4</v>
      </c>
      <c r="C52" s="297" t="s">
        <v>500</v>
      </c>
      <c r="D52" s="297" t="s">
        <v>509</v>
      </c>
      <c r="E52" s="297" t="s">
        <v>510</v>
      </c>
    </row>
    <row r="53" spans="1:5" x14ac:dyDescent="0.35">
      <c r="A53" s="2" t="e">
        <v>#N/A</v>
      </c>
      <c r="B53" s="325" t="e">
        <v>#N/A</v>
      </c>
      <c r="C53" s="297" t="e">
        <v>#N/A</v>
      </c>
      <c r="D53" s="297" t="e">
        <v>#N/A</v>
      </c>
      <c r="E53" s="297" t="e">
        <v>#N/A</v>
      </c>
    </row>
    <row r="54" spans="1:5" x14ac:dyDescent="0.35">
      <c r="A54" s="2" t="e">
        <v>#N/A</v>
      </c>
      <c r="B54" s="325" t="e">
        <v>#N/A</v>
      </c>
      <c r="C54" s="297" t="e">
        <v>#N/A</v>
      </c>
      <c r="D54" s="297" t="e">
        <v>#N/A</v>
      </c>
      <c r="E54" s="297" t="e">
        <v>#N/A</v>
      </c>
    </row>
    <row r="55" spans="1:5" x14ac:dyDescent="0.35">
      <c r="A55" s="2" t="e">
        <v>#N/A</v>
      </c>
      <c r="B55" s="325" t="e">
        <v>#N/A</v>
      </c>
      <c r="C55" s="297" t="e">
        <v>#N/A</v>
      </c>
      <c r="D55" s="297" t="e">
        <v>#N/A</v>
      </c>
      <c r="E55" s="297" t="e">
        <v>#N/A</v>
      </c>
    </row>
    <row r="56" spans="1:5" x14ac:dyDescent="0.35">
      <c r="A56" s="2" t="e">
        <v>#N/A</v>
      </c>
      <c r="B56" s="325" t="e">
        <v>#N/A</v>
      </c>
      <c r="C56" s="297" t="e">
        <v>#N/A</v>
      </c>
      <c r="D56" s="297" t="e">
        <v>#N/A</v>
      </c>
      <c r="E56" s="297" t="e">
        <v>#N/A</v>
      </c>
    </row>
    <row r="57" spans="1:5" x14ac:dyDescent="0.35">
      <c r="A57" s="2" t="e">
        <v>#N/A</v>
      </c>
      <c r="B57" s="325" t="e">
        <v>#N/A</v>
      </c>
      <c r="C57" s="297" t="e">
        <v>#N/A</v>
      </c>
      <c r="D57" s="297" t="e">
        <v>#N/A</v>
      </c>
      <c r="E57" s="297" t="e">
        <v>#N/A</v>
      </c>
    </row>
    <row r="58" spans="1:5" x14ac:dyDescent="0.35">
      <c r="A58" s="2" t="e">
        <v>#N/A</v>
      </c>
      <c r="B58" s="325" t="e">
        <v>#N/A</v>
      </c>
      <c r="C58" s="297" t="e">
        <v>#N/A</v>
      </c>
      <c r="D58" s="297" t="e">
        <v>#N/A</v>
      </c>
      <c r="E58" s="297" t="e">
        <v>#N/A</v>
      </c>
    </row>
    <row r="59" spans="1:5" x14ac:dyDescent="0.35">
      <c r="A59" s="2" t="e">
        <v>#N/A</v>
      </c>
      <c r="B59" s="325" t="e">
        <v>#N/A</v>
      </c>
      <c r="C59" s="297" t="e">
        <v>#N/A</v>
      </c>
      <c r="D59" s="297" t="e">
        <v>#N/A</v>
      </c>
      <c r="E59" s="297" t="e">
        <v>#N/A</v>
      </c>
    </row>
    <row r="60" spans="1:5" x14ac:dyDescent="0.35">
      <c r="A60" s="2" t="e">
        <v>#N/A</v>
      </c>
      <c r="B60" s="325" t="e">
        <v>#N/A</v>
      </c>
      <c r="C60" s="297" t="e">
        <v>#N/A</v>
      </c>
      <c r="D60" s="297" t="e">
        <v>#N/A</v>
      </c>
      <c r="E60" s="297" t="e">
        <v>#N/A</v>
      </c>
    </row>
    <row r="61" spans="1:5" x14ac:dyDescent="0.35">
      <c r="A61" s="2" t="e">
        <v>#N/A</v>
      </c>
      <c r="B61" s="325" t="e">
        <v>#N/A</v>
      </c>
      <c r="C61" s="297" t="e">
        <v>#N/A</v>
      </c>
      <c r="D61" s="297" t="e">
        <v>#N/A</v>
      </c>
      <c r="E61" s="297" t="e">
        <v>#N/A</v>
      </c>
    </row>
    <row r="62" spans="1:5" x14ac:dyDescent="0.35">
      <c r="A62" s="2" t="e">
        <v>#N/A</v>
      </c>
      <c r="B62" s="325" t="e">
        <v>#N/A</v>
      </c>
      <c r="C62" s="297" t="e">
        <v>#N/A</v>
      </c>
      <c r="D62" s="297" t="e">
        <v>#N/A</v>
      </c>
      <c r="E62" s="297" t="e">
        <v>#N/A</v>
      </c>
    </row>
    <row r="63" spans="1:5" x14ac:dyDescent="0.35">
      <c r="A63" s="2" t="e">
        <v>#N/A</v>
      </c>
      <c r="B63" s="325" t="e">
        <v>#N/A</v>
      </c>
      <c r="C63" s="297" t="e">
        <v>#N/A</v>
      </c>
      <c r="D63" s="297" t="e">
        <v>#N/A</v>
      </c>
      <c r="E63" s="297" t="e">
        <v>#N/A</v>
      </c>
    </row>
    <row r="64" spans="1:5" x14ac:dyDescent="0.35">
      <c r="A64" s="2" t="e">
        <v>#N/A</v>
      </c>
      <c r="B64" s="325" t="e">
        <v>#N/A</v>
      </c>
      <c r="C64" s="297" t="e">
        <v>#N/A</v>
      </c>
      <c r="D64" s="297" t="e">
        <v>#N/A</v>
      </c>
      <c r="E64" s="297" t="e">
        <v>#N/A</v>
      </c>
    </row>
    <row r="65" spans="1:5" x14ac:dyDescent="0.35">
      <c r="A65" s="2" t="e">
        <v>#N/A</v>
      </c>
      <c r="B65" s="325" t="e">
        <v>#N/A</v>
      </c>
      <c r="C65" s="297" t="e">
        <v>#N/A</v>
      </c>
      <c r="D65" s="297" t="e">
        <v>#N/A</v>
      </c>
      <c r="E65" s="297" t="e">
        <v>#N/A</v>
      </c>
    </row>
    <row r="66" spans="1:5" x14ac:dyDescent="0.35">
      <c r="A66" s="2" t="e">
        <v>#N/A</v>
      </c>
      <c r="B66" s="325" t="e">
        <v>#N/A</v>
      </c>
      <c r="C66" s="297" t="e">
        <v>#N/A</v>
      </c>
      <c r="D66" s="297" t="e">
        <v>#N/A</v>
      </c>
      <c r="E66" s="297" t="e">
        <v>#N/A</v>
      </c>
    </row>
    <row r="67" spans="1:5" x14ac:dyDescent="0.35">
      <c r="A67" s="2" t="e">
        <v>#N/A</v>
      </c>
      <c r="B67" s="325" t="e">
        <v>#N/A</v>
      </c>
      <c r="C67" s="297" t="e">
        <v>#N/A</v>
      </c>
      <c r="D67" s="297" t="e">
        <v>#N/A</v>
      </c>
      <c r="E67" s="297" t="e">
        <v>#N/A</v>
      </c>
    </row>
    <row r="68" spans="1:5" x14ac:dyDescent="0.35">
      <c r="A68" s="2" t="e">
        <v>#N/A</v>
      </c>
      <c r="B68" s="325" t="e">
        <v>#N/A</v>
      </c>
      <c r="C68" s="297" t="e">
        <v>#N/A</v>
      </c>
      <c r="D68" s="297" t="e">
        <v>#N/A</v>
      </c>
      <c r="E68" s="297" t="e">
        <v>#N/A</v>
      </c>
    </row>
    <row r="69" spans="1:5" x14ac:dyDescent="0.35">
      <c r="A69" s="2" t="e">
        <v>#N/A</v>
      </c>
      <c r="B69" s="325" t="e">
        <v>#N/A</v>
      </c>
      <c r="C69" s="297" t="e">
        <v>#N/A</v>
      </c>
      <c r="D69" s="297" t="e">
        <v>#N/A</v>
      </c>
      <c r="E69" s="297" t="e">
        <v>#N/A</v>
      </c>
    </row>
    <row r="70" spans="1:5" x14ac:dyDescent="0.35">
      <c r="A70" s="2" t="e">
        <v>#N/A</v>
      </c>
      <c r="B70" s="325" t="e">
        <v>#N/A</v>
      </c>
      <c r="C70" s="297" t="e">
        <v>#N/A</v>
      </c>
      <c r="D70" s="297" t="e">
        <v>#N/A</v>
      </c>
      <c r="E70" s="297" t="e">
        <v>#N/A</v>
      </c>
    </row>
    <row r="71" spans="1:5" x14ac:dyDescent="0.35">
      <c r="A71" s="2" t="e">
        <v>#N/A</v>
      </c>
      <c r="B71" s="325" t="e">
        <v>#N/A</v>
      </c>
      <c r="C71" s="297" t="e">
        <v>#N/A</v>
      </c>
      <c r="D71" s="297" t="e">
        <v>#N/A</v>
      </c>
      <c r="E71" s="297" t="e">
        <v>#N/A</v>
      </c>
    </row>
    <row r="72" spans="1:5" x14ac:dyDescent="0.35">
      <c r="A72" s="2" t="e">
        <v>#N/A</v>
      </c>
      <c r="B72" s="325" t="e">
        <v>#N/A</v>
      </c>
      <c r="C72" s="297" t="e">
        <v>#N/A</v>
      </c>
      <c r="D72" s="297" t="e">
        <v>#N/A</v>
      </c>
      <c r="E72" s="297" t="e">
        <v>#N/A</v>
      </c>
    </row>
    <row r="73" spans="1:5" x14ac:dyDescent="0.35">
      <c r="A73" s="2" t="e">
        <v>#N/A</v>
      </c>
      <c r="B73" s="325" t="e">
        <v>#N/A</v>
      </c>
      <c r="C73" s="297" t="e">
        <v>#N/A</v>
      </c>
      <c r="D73" s="297" t="e">
        <v>#N/A</v>
      </c>
      <c r="E73" s="297" t="e">
        <v>#N/A</v>
      </c>
    </row>
    <row r="74" spans="1:5" x14ac:dyDescent="0.35">
      <c r="A74" s="2" t="e">
        <v>#N/A</v>
      </c>
      <c r="B74" s="325" t="e">
        <v>#N/A</v>
      </c>
      <c r="C74" s="297" t="e">
        <v>#N/A</v>
      </c>
      <c r="D74" s="297" t="e">
        <v>#N/A</v>
      </c>
      <c r="E74" s="297" t="e">
        <v>#N/A</v>
      </c>
    </row>
    <row r="75" spans="1:5" x14ac:dyDescent="0.35">
      <c r="A75" s="2" t="e">
        <v>#N/A</v>
      </c>
      <c r="B75" s="325" t="e">
        <v>#N/A</v>
      </c>
      <c r="C75" s="297" t="e">
        <v>#N/A</v>
      </c>
      <c r="D75" s="297" t="e">
        <v>#N/A</v>
      </c>
      <c r="E75" s="297" t="e">
        <v>#N/A</v>
      </c>
    </row>
    <row r="76" spans="1:5" x14ac:dyDescent="0.35">
      <c r="A76" s="2" t="e">
        <v>#N/A</v>
      </c>
      <c r="B76" s="325" t="e">
        <v>#N/A</v>
      </c>
      <c r="C76" s="297" t="e">
        <v>#N/A</v>
      </c>
      <c r="D76" s="297" t="e">
        <v>#N/A</v>
      </c>
      <c r="E76" s="297" t="e">
        <v>#N/A</v>
      </c>
    </row>
    <row r="77" spans="1:5" x14ac:dyDescent="0.35">
      <c r="A77" s="2" t="e">
        <v>#N/A</v>
      </c>
      <c r="B77" s="325" t="e">
        <v>#N/A</v>
      </c>
      <c r="C77" s="297" t="e">
        <v>#N/A</v>
      </c>
      <c r="D77" s="297" t="e">
        <v>#N/A</v>
      </c>
      <c r="E77" s="297" t="e">
        <v>#N/A</v>
      </c>
    </row>
    <row r="78" spans="1:5" x14ac:dyDescent="0.35">
      <c r="A78" s="2" t="e">
        <v>#N/A</v>
      </c>
      <c r="B78" s="325" t="e">
        <v>#N/A</v>
      </c>
      <c r="C78" s="297" t="e">
        <v>#N/A</v>
      </c>
      <c r="D78" s="297" t="e">
        <v>#N/A</v>
      </c>
      <c r="E78" s="297" t="e">
        <v>#N/A</v>
      </c>
    </row>
    <row r="79" spans="1:5" x14ac:dyDescent="0.35">
      <c r="A79" s="2" t="e">
        <v>#N/A</v>
      </c>
      <c r="B79" s="325" t="e">
        <v>#N/A</v>
      </c>
      <c r="C79" s="297" t="e">
        <v>#N/A</v>
      </c>
      <c r="D79" s="297" t="e">
        <v>#N/A</v>
      </c>
      <c r="E79" s="297" t="e">
        <v>#N/A</v>
      </c>
    </row>
    <row r="80" spans="1:5" x14ac:dyDescent="0.35">
      <c r="A80" s="2" t="e">
        <v>#N/A</v>
      </c>
      <c r="B80" s="325" t="e">
        <v>#N/A</v>
      </c>
      <c r="C80" s="297" t="e">
        <v>#N/A</v>
      </c>
      <c r="D80" s="297" t="e">
        <v>#N/A</v>
      </c>
      <c r="E80" s="297" t="e">
        <v>#N/A</v>
      </c>
    </row>
    <row r="81" spans="1:5" x14ac:dyDescent="0.35">
      <c r="A81" s="2" t="e">
        <v>#N/A</v>
      </c>
      <c r="B81" s="325" t="e">
        <v>#N/A</v>
      </c>
      <c r="C81" s="297" t="e">
        <v>#N/A</v>
      </c>
      <c r="D81" s="297" t="e">
        <v>#N/A</v>
      </c>
      <c r="E81" s="297" t="e">
        <v>#N/A</v>
      </c>
    </row>
    <row r="82" spans="1:5" x14ac:dyDescent="0.35">
      <c r="A82" s="2" t="e">
        <v>#N/A</v>
      </c>
      <c r="B82" s="325" t="e">
        <v>#N/A</v>
      </c>
      <c r="C82" s="297" t="e">
        <v>#N/A</v>
      </c>
      <c r="D82" s="297" t="e">
        <v>#N/A</v>
      </c>
      <c r="E82" s="297" t="e">
        <v>#N/A</v>
      </c>
    </row>
    <row r="83" spans="1:5" x14ac:dyDescent="0.35">
      <c r="A83" s="2" t="e">
        <v>#N/A</v>
      </c>
      <c r="B83" s="325" t="e">
        <v>#N/A</v>
      </c>
      <c r="C83" s="297" t="e">
        <v>#N/A</v>
      </c>
      <c r="D83" s="297" t="e">
        <v>#N/A</v>
      </c>
      <c r="E83" s="297" t="e">
        <v>#N/A</v>
      </c>
    </row>
    <row r="84" spans="1:5" x14ac:dyDescent="0.35">
      <c r="A84" s="2" t="e">
        <v>#N/A</v>
      </c>
      <c r="B84" s="325" t="e">
        <v>#N/A</v>
      </c>
      <c r="C84" s="297" t="e">
        <v>#N/A</v>
      </c>
      <c r="D84" s="297" t="e">
        <v>#N/A</v>
      </c>
      <c r="E84" s="297" t="e">
        <v>#N/A</v>
      </c>
    </row>
    <row r="85" spans="1:5" x14ac:dyDescent="0.35">
      <c r="A85" s="2" t="e">
        <v>#N/A</v>
      </c>
      <c r="B85" s="325" t="e">
        <v>#N/A</v>
      </c>
      <c r="C85" s="297" t="e">
        <v>#N/A</v>
      </c>
      <c r="D85" s="297" t="e">
        <v>#N/A</v>
      </c>
      <c r="E85" s="297" t="e">
        <v>#N/A</v>
      </c>
    </row>
    <row r="86" spans="1:5" x14ac:dyDescent="0.35">
      <c r="A86" s="2" t="e">
        <v>#N/A</v>
      </c>
      <c r="B86" s="325" t="e">
        <v>#N/A</v>
      </c>
      <c r="C86" s="297" t="e">
        <v>#N/A</v>
      </c>
      <c r="D86" s="297" t="e">
        <v>#N/A</v>
      </c>
      <c r="E86" s="297" t="e">
        <v>#N/A</v>
      </c>
    </row>
    <row r="87" spans="1:5" x14ac:dyDescent="0.35">
      <c r="A87" s="2" t="e">
        <v>#N/A</v>
      </c>
      <c r="B87" s="325" t="e">
        <v>#N/A</v>
      </c>
      <c r="C87" s="297" t="e">
        <v>#N/A</v>
      </c>
      <c r="D87" s="297" t="e">
        <v>#N/A</v>
      </c>
      <c r="E87" s="297" t="e">
        <v>#N/A</v>
      </c>
    </row>
    <row r="88" spans="1:5" x14ac:dyDescent="0.35">
      <c r="A88" s="2" t="e">
        <v>#N/A</v>
      </c>
      <c r="B88" s="325" t="e">
        <v>#N/A</v>
      </c>
      <c r="C88" s="297" t="e">
        <v>#N/A</v>
      </c>
      <c r="D88" s="297" t="e">
        <v>#N/A</v>
      </c>
      <c r="E88" s="297" t="e">
        <v>#N/A</v>
      </c>
    </row>
    <row r="89" spans="1:5" x14ac:dyDescent="0.35">
      <c r="A89" s="2" t="e">
        <v>#N/A</v>
      </c>
      <c r="B89" s="325" t="e">
        <v>#N/A</v>
      </c>
      <c r="C89" s="297" t="e">
        <v>#N/A</v>
      </c>
      <c r="D89" s="297" t="e">
        <v>#N/A</v>
      </c>
      <c r="E89" s="297" t="e">
        <v>#N/A</v>
      </c>
    </row>
    <row r="90" spans="1:5" x14ac:dyDescent="0.35">
      <c r="A90" s="2" t="e">
        <v>#N/A</v>
      </c>
      <c r="B90" s="325" t="e">
        <v>#N/A</v>
      </c>
      <c r="C90" s="297" t="e">
        <v>#N/A</v>
      </c>
      <c r="D90" s="297" t="e">
        <v>#N/A</v>
      </c>
      <c r="E90" s="297" t="e">
        <v>#N/A</v>
      </c>
    </row>
    <row r="91" spans="1:5" x14ac:dyDescent="0.35">
      <c r="A91" s="2" t="e">
        <v>#N/A</v>
      </c>
      <c r="B91" s="325" t="e">
        <v>#N/A</v>
      </c>
      <c r="C91" s="297" t="e">
        <v>#N/A</v>
      </c>
      <c r="D91" s="297" t="e">
        <v>#N/A</v>
      </c>
      <c r="E91" s="297" t="e">
        <v>#N/A</v>
      </c>
    </row>
    <row r="92" spans="1:5" x14ac:dyDescent="0.35">
      <c r="A92" s="2" t="e">
        <v>#N/A</v>
      </c>
      <c r="B92" s="325" t="e">
        <v>#N/A</v>
      </c>
      <c r="C92" s="297" t="e">
        <v>#N/A</v>
      </c>
      <c r="D92" s="297" t="e">
        <v>#N/A</v>
      </c>
      <c r="E92" s="297" t="e">
        <v>#N/A</v>
      </c>
    </row>
    <row r="93" spans="1:5" x14ac:dyDescent="0.35">
      <c r="A93" s="2" t="e">
        <v>#N/A</v>
      </c>
      <c r="B93" s="325" t="e">
        <v>#N/A</v>
      </c>
      <c r="C93" s="297" t="e">
        <v>#N/A</v>
      </c>
      <c r="D93" s="297" t="e">
        <v>#N/A</v>
      </c>
      <c r="E93" s="297" t="e">
        <v>#N/A</v>
      </c>
    </row>
    <row r="94" spans="1:5" x14ac:dyDescent="0.35">
      <c r="A94" s="2" t="e">
        <v>#N/A</v>
      </c>
      <c r="B94" s="325" t="e">
        <v>#N/A</v>
      </c>
      <c r="C94" s="297" t="e">
        <v>#N/A</v>
      </c>
      <c r="D94" s="297" t="e">
        <v>#N/A</v>
      </c>
      <c r="E94" s="297" t="e">
        <v>#N/A</v>
      </c>
    </row>
    <row r="95" spans="1:5" x14ac:dyDescent="0.35">
      <c r="A95" s="2" t="e">
        <v>#N/A</v>
      </c>
      <c r="B95" s="325" t="e">
        <v>#N/A</v>
      </c>
      <c r="C95" s="297" t="e">
        <v>#N/A</v>
      </c>
      <c r="D95" s="297" t="e">
        <v>#N/A</v>
      </c>
      <c r="E95" s="297" t="e">
        <v>#N/A</v>
      </c>
    </row>
    <row r="96" spans="1:5" x14ac:dyDescent="0.35">
      <c r="A96" s="2" t="e">
        <v>#N/A</v>
      </c>
      <c r="B96" s="325" t="e">
        <v>#N/A</v>
      </c>
      <c r="C96" s="297" t="e">
        <v>#N/A</v>
      </c>
      <c r="D96" s="297" t="e">
        <v>#N/A</v>
      </c>
      <c r="E96" s="297" t="e">
        <v>#N/A</v>
      </c>
    </row>
    <row r="97" spans="1:5" x14ac:dyDescent="0.35">
      <c r="A97" s="2" t="e">
        <v>#N/A</v>
      </c>
      <c r="B97" s="325" t="e">
        <v>#N/A</v>
      </c>
      <c r="C97" s="297" t="e">
        <v>#N/A</v>
      </c>
      <c r="D97" s="297" t="e">
        <v>#N/A</v>
      </c>
      <c r="E97" s="297" t="e">
        <v>#N/A</v>
      </c>
    </row>
    <row r="98" spans="1:5" x14ac:dyDescent="0.35">
      <c r="A98" s="2" t="e">
        <v>#N/A</v>
      </c>
      <c r="B98" s="325" t="e">
        <v>#N/A</v>
      </c>
      <c r="C98" s="297" t="e">
        <v>#N/A</v>
      </c>
      <c r="D98" s="297" t="e">
        <v>#N/A</v>
      </c>
      <c r="E98" s="297" t="e">
        <v>#N/A</v>
      </c>
    </row>
    <row r="99" spans="1:5" x14ac:dyDescent="0.35">
      <c r="A99" s="2" t="e">
        <v>#N/A</v>
      </c>
      <c r="B99" s="325" t="e">
        <v>#N/A</v>
      </c>
      <c r="C99" s="297" t="e">
        <v>#N/A</v>
      </c>
      <c r="D99" s="297" t="e">
        <v>#N/A</v>
      </c>
      <c r="E99" s="297" t="e">
        <v>#N/A</v>
      </c>
    </row>
    <row r="100" spans="1:5" x14ac:dyDescent="0.35">
      <c r="A100" s="2" t="e">
        <v>#N/A</v>
      </c>
      <c r="B100" s="325" t="e">
        <v>#N/A</v>
      </c>
      <c r="C100" s="297" t="e">
        <v>#N/A</v>
      </c>
      <c r="D100" s="297" t="e">
        <v>#N/A</v>
      </c>
      <c r="E100" s="297" t="e">
        <v>#N/A</v>
      </c>
    </row>
  </sheetData>
  <sheetProtection algorithmName="SHA-512" hashValue="35W9V9XZ9TFqfCZVZJY6/sPatqeywzeSSDtTzeE8Jkh8SeW8gCckZ6uOZPVBgEbrOJNGFRt1vHMATNUo/1EDVg==" saltValue="5slRlA1C8xyyTwzNDETDUw==" spinCount="100000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EZ508"/>
  <sheetViews>
    <sheetView workbookViewId="0"/>
  </sheetViews>
  <sheetFormatPr baseColWidth="10" defaultColWidth="11.453125" defaultRowHeight="14.5" x14ac:dyDescent="0.35"/>
  <cols>
    <col min="1" max="1" width="21.453125" customWidth="1"/>
    <col min="2" max="19" width="5.7265625" customWidth="1"/>
    <col min="20" max="28" width="5.7265625" hidden="1" customWidth="1"/>
    <col min="29" max="29" width="2.81640625" style="203" customWidth="1"/>
    <col min="30" max="31" width="11.453125" style="203"/>
    <col min="32" max="32" width="34" style="203" customWidth="1"/>
    <col min="33" max="33" width="34.7265625" style="203" customWidth="1"/>
    <col min="34" max="39" width="4.7265625" style="203" customWidth="1"/>
    <col min="40" max="40" width="39.7265625" style="203" customWidth="1"/>
    <col min="41" max="78" width="11.453125" style="203"/>
  </cols>
  <sheetData>
    <row r="1" spans="1:156" ht="15" thickBot="1" x14ac:dyDescent="0.4">
      <c r="A1" s="179" t="s">
        <v>21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35">
      <c r="A2" s="120" t="s">
        <v>8</v>
      </c>
      <c r="B2" s="117">
        <v>3</v>
      </c>
      <c r="C2" s="118">
        <v>4</v>
      </c>
      <c r="D2" s="118">
        <v>4</v>
      </c>
      <c r="E2" s="118">
        <v>3</v>
      </c>
      <c r="F2" s="118">
        <v>3</v>
      </c>
      <c r="G2" s="118">
        <v>4</v>
      </c>
      <c r="H2" s="118">
        <v>3</v>
      </c>
      <c r="I2" s="118">
        <v>3</v>
      </c>
      <c r="J2" s="118">
        <v>4</v>
      </c>
      <c r="K2" s="118">
        <v>4</v>
      </c>
      <c r="L2" s="118">
        <v>3</v>
      </c>
      <c r="M2" s="118">
        <v>3</v>
      </c>
      <c r="N2" s="118">
        <v>4</v>
      </c>
      <c r="O2" s="118">
        <v>4</v>
      </c>
      <c r="P2" s="118">
        <v>3</v>
      </c>
      <c r="Q2" s="118">
        <v>3</v>
      </c>
      <c r="R2" s="118">
        <v>3</v>
      </c>
      <c r="S2" s="118">
        <v>3</v>
      </c>
      <c r="T2" s="119" t="s">
        <v>38</v>
      </c>
      <c r="U2" s="119" t="s">
        <v>38</v>
      </c>
      <c r="V2" s="119" t="s">
        <v>38</v>
      </c>
      <c r="W2" s="119" t="s">
        <v>38</v>
      </c>
      <c r="X2" s="119" t="s">
        <v>38</v>
      </c>
      <c r="Y2" s="119" t="s">
        <v>38</v>
      </c>
      <c r="Z2" s="119" t="s">
        <v>38</v>
      </c>
      <c r="AA2" s="119" t="s">
        <v>38</v>
      </c>
      <c r="AB2" s="336" t="s">
        <v>38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35">
      <c r="A3" s="126" t="s">
        <v>57</v>
      </c>
      <c r="B3" s="127">
        <v>3.3</v>
      </c>
      <c r="C3" s="128">
        <v>3.8</v>
      </c>
      <c r="D3" s="128">
        <v>4.0999999999999996</v>
      </c>
      <c r="E3" s="128">
        <v>3.1</v>
      </c>
      <c r="F3" s="128">
        <v>2.5</v>
      </c>
      <c r="G3" s="128">
        <v>3.5</v>
      </c>
      <c r="H3" s="128">
        <v>2.8</v>
      </c>
      <c r="I3" s="128">
        <v>2.5</v>
      </c>
      <c r="J3" s="128">
        <v>4.5</v>
      </c>
      <c r="K3" s="128">
        <v>3.9</v>
      </c>
      <c r="L3" s="128">
        <v>2.8</v>
      </c>
      <c r="M3" s="128">
        <v>2.6</v>
      </c>
      <c r="N3" s="128">
        <v>3.6</v>
      </c>
      <c r="O3" s="128">
        <v>4.0999999999999996</v>
      </c>
      <c r="P3" s="128">
        <v>2.7</v>
      </c>
      <c r="Q3" s="128">
        <v>2.5</v>
      </c>
      <c r="R3" s="128">
        <v>2.5</v>
      </c>
      <c r="S3" s="128">
        <v>3.2</v>
      </c>
      <c r="T3" s="128" t="s">
        <v>38</v>
      </c>
      <c r="U3" s="128" t="s">
        <v>38</v>
      </c>
      <c r="V3" s="128" t="s">
        <v>38</v>
      </c>
      <c r="W3" s="128" t="s">
        <v>38</v>
      </c>
      <c r="X3" s="128" t="s">
        <v>38</v>
      </c>
      <c r="Y3" s="128" t="s">
        <v>38</v>
      </c>
      <c r="Z3" s="128" t="s">
        <v>38</v>
      </c>
      <c r="AA3" s="128" t="s">
        <v>38</v>
      </c>
      <c r="AB3" s="337" t="s">
        <v>38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" thickBot="1" x14ac:dyDescent="0.4">
      <c r="A4" s="129" t="s">
        <v>60</v>
      </c>
      <c r="B4" s="130">
        <v>5</v>
      </c>
      <c r="C4" s="131">
        <v>5.0999999999999996</v>
      </c>
      <c r="D4" s="131">
        <v>5.7</v>
      </c>
      <c r="E4" s="131">
        <v>4</v>
      </c>
      <c r="F4" s="131">
        <v>3.7</v>
      </c>
      <c r="G4" s="131">
        <v>5.9</v>
      </c>
      <c r="H4" s="131">
        <v>3.5</v>
      </c>
      <c r="I4" s="131">
        <v>3.1</v>
      </c>
      <c r="J4" s="131">
        <v>6.1</v>
      </c>
      <c r="K4" s="131">
        <v>5.5</v>
      </c>
      <c r="L4" s="131">
        <v>4.0999999999999996</v>
      </c>
      <c r="M4" s="131">
        <v>4.5</v>
      </c>
      <c r="N4" s="131">
        <v>5.7</v>
      </c>
      <c r="O4" s="131">
        <v>5.7</v>
      </c>
      <c r="P4" s="131">
        <v>4.0999999999999996</v>
      </c>
      <c r="Q4" s="131">
        <v>2.9</v>
      </c>
      <c r="R4" s="131">
        <v>3.1</v>
      </c>
      <c r="S4" s="131">
        <v>3.6</v>
      </c>
      <c r="T4" s="131" t="s">
        <v>38</v>
      </c>
      <c r="U4" s="131" t="s">
        <v>38</v>
      </c>
      <c r="V4" s="131" t="s">
        <v>38</v>
      </c>
      <c r="W4" s="131" t="s">
        <v>38</v>
      </c>
      <c r="X4" s="131" t="s">
        <v>38</v>
      </c>
      <c r="Y4" s="131" t="s">
        <v>38</v>
      </c>
      <c r="Z4" s="131" t="s">
        <v>38</v>
      </c>
      <c r="AA4" s="131" t="s">
        <v>38</v>
      </c>
      <c r="AB4" s="338" t="s">
        <v>38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35">
      <c r="A5" s="218" t="s">
        <v>139</v>
      </c>
      <c r="B5" s="219">
        <v>0.29999999999999982</v>
      </c>
      <c r="C5" s="220">
        <v>-0.20000000000000018</v>
      </c>
      <c r="D5" s="219">
        <v>9.9999999999999645E-2</v>
      </c>
      <c r="E5" s="219">
        <v>0.10000000000000009</v>
      </c>
      <c r="F5" s="219">
        <v>-0.5</v>
      </c>
      <c r="G5" s="219">
        <v>-0.5</v>
      </c>
      <c r="H5" s="219">
        <v>-0.20000000000000018</v>
      </c>
      <c r="I5" s="219">
        <v>-0.5</v>
      </c>
      <c r="J5" s="219">
        <v>0.5</v>
      </c>
      <c r="K5" s="219">
        <v>-0.10000000000000009</v>
      </c>
      <c r="L5" s="219">
        <v>-0.20000000000000018</v>
      </c>
      <c r="M5" s="219">
        <v>-0.39999999999999991</v>
      </c>
      <c r="N5" s="219">
        <v>-0.39999999999999991</v>
      </c>
      <c r="O5" s="219">
        <v>9.9999999999999645E-2</v>
      </c>
      <c r="P5" s="219">
        <v>-0.29999999999999982</v>
      </c>
      <c r="Q5" s="219">
        <v>-0.5</v>
      </c>
      <c r="R5" s="219">
        <v>-0.5</v>
      </c>
      <c r="S5" s="219">
        <v>0.20000000000000018</v>
      </c>
      <c r="T5" s="219" t="s">
        <v>38</v>
      </c>
      <c r="U5" s="219" t="s">
        <v>38</v>
      </c>
      <c r="V5" s="221" t="s">
        <v>38</v>
      </c>
      <c r="W5" s="221" t="s">
        <v>38</v>
      </c>
      <c r="X5" s="221" t="s">
        <v>38</v>
      </c>
      <c r="Y5" s="221" t="s">
        <v>38</v>
      </c>
      <c r="Z5" s="221" t="s">
        <v>38</v>
      </c>
      <c r="AA5" s="221" t="s">
        <v>38</v>
      </c>
      <c r="AB5" s="221" t="s">
        <v>38</v>
      </c>
    </row>
    <row r="6" spans="1:156" s="207" customFormat="1" x14ac:dyDescent="0.35">
      <c r="A6" s="218" t="s">
        <v>110</v>
      </c>
      <c r="B6" s="219">
        <v>2</v>
      </c>
      <c r="C6" s="220">
        <v>1.0999999999999996</v>
      </c>
      <c r="D6" s="219">
        <v>1.7000000000000002</v>
      </c>
      <c r="E6" s="219">
        <v>1</v>
      </c>
      <c r="F6" s="219">
        <v>0.70000000000000018</v>
      </c>
      <c r="G6" s="219">
        <v>1.9000000000000004</v>
      </c>
      <c r="H6" s="219">
        <v>0.5</v>
      </c>
      <c r="I6" s="219">
        <v>0.10000000000000009</v>
      </c>
      <c r="J6" s="219">
        <v>2.0999999999999996</v>
      </c>
      <c r="K6" s="219">
        <v>1.5</v>
      </c>
      <c r="L6" s="219">
        <v>1.0999999999999996</v>
      </c>
      <c r="M6" s="219">
        <v>1.5</v>
      </c>
      <c r="N6" s="219">
        <v>1.7000000000000002</v>
      </c>
      <c r="O6" s="219">
        <v>1.7000000000000002</v>
      </c>
      <c r="P6" s="219">
        <v>1.0999999999999996</v>
      </c>
      <c r="Q6" s="219">
        <v>-0.10000000000000009</v>
      </c>
      <c r="R6" s="219">
        <v>0.10000000000000009</v>
      </c>
      <c r="S6" s="219">
        <v>0.60000000000000009</v>
      </c>
      <c r="T6" s="219" t="s">
        <v>38</v>
      </c>
      <c r="U6" s="219" t="s">
        <v>38</v>
      </c>
      <c r="V6" s="221" t="s">
        <v>38</v>
      </c>
      <c r="W6" s="221" t="s">
        <v>38</v>
      </c>
      <c r="X6" s="221" t="s">
        <v>38</v>
      </c>
      <c r="Y6" s="221" t="s">
        <v>38</v>
      </c>
      <c r="Z6" s="221" t="s">
        <v>38</v>
      </c>
      <c r="AA6" s="221" t="s">
        <v>38</v>
      </c>
      <c r="AB6" s="221" t="s">
        <v>38</v>
      </c>
    </row>
    <row r="7" spans="1:156" s="203" customFormat="1" ht="15" customHeight="1" x14ac:dyDescent="0.35">
      <c r="A7" s="203" t="s">
        <v>32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-1</v>
      </c>
      <c r="J7" s="203">
        <v>0</v>
      </c>
      <c r="K7" s="203">
        <v>-1</v>
      </c>
      <c r="L7" s="203">
        <v>0</v>
      </c>
      <c r="M7" s="203">
        <v>-1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83</v>
      </c>
    </row>
    <row r="8" spans="1:156" s="203" customFormat="1" x14ac:dyDescent="0.35">
      <c r="A8" s="203" t="s">
        <v>30</v>
      </c>
      <c r="B8" s="203">
        <v>-4</v>
      </c>
      <c r="C8" s="203">
        <v>-24</v>
      </c>
      <c r="D8" s="203">
        <v>-8</v>
      </c>
      <c r="E8" s="203">
        <v>-10</v>
      </c>
      <c r="F8" s="203">
        <v>-38</v>
      </c>
      <c r="G8" s="203">
        <v>-19</v>
      </c>
      <c r="H8" s="203">
        <v>-42</v>
      </c>
      <c r="I8" s="203">
        <v>-59</v>
      </c>
      <c r="J8" s="203">
        <v>-5</v>
      </c>
      <c r="K8" s="203">
        <v>-12</v>
      </c>
      <c r="L8" s="203">
        <v>-38</v>
      </c>
      <c r="M8" s="203">
        <v>-16</v>
      </c>
      <c r="N8" s="203">
        <v>-30</v>
      </c>
      <c r="O8" s="203">
        <v>-26</v>
      </c>
      <c r="P8" s="203">
        <v>-20</v>
      </c>
      <c r="Q8" s="203">
        <v>-71</v>
      </c>
      <c r="R8" s="203">
        <v>-66</v>
      </c>
      <c r="S8" s="203">
        <v>-16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83</v>
      </c>
      <c r="AJ8" s="203" t="s">
        <v>32</v>
      </c>
      <c r="AK8" s="203" t="s">
        <v>30</v>
      </c>
      <c r="AL8" s="203" t="s">
        <v>12</v>
      </c>
      <c r="AM8" s="203" t="s">
        <v>31</v>
      </c>
    </row>
    <row r="9" spans="1:156" s="203" customFormat="1" x14ac:dyDescent="0.35">
      <c r="A9" s="203" t="s">
        <v>12</v>
      </c>
      <c r="B9" s="203">
        <v>88</v>
      </c>
      <c r="C9" s="203">
        <v>63</v>
      </c>
      <c r="D9" s="203">
        <v>72</v>
      </c>
      <c r="E9" s="203">
        <v>48</v>
      </c>
      <c r="F9" s="203">
        <v>33</v>
      </c>
      <c r="G9" s="203">
        <v>52</v>
      </c>
      <c r="H9" s="203">
        <v>25</v>
      </c>
      <c r="I9" s="203">
        <v>28</v>
      </c>
      <c r="J9" s="203">
        <v>81</v>
      </c>
      <c r="K9" s="203">
        <v>63</v>
      </c>
      <c r="L9" s="203">
        <v>62</v>
      </c>
      <c r="M9" s="203">
        <v>55</v>
      </c>
      <c r="N9" s="203">
        <v>60</v>
      </c>
      <c r="O9" s="203">
        <v>54</v>
      </c>
      <c r="P9" s="203">
        <v>46</v>
      </c>
      <c r="Q9" s="203">
        <v>66</v>
      </c>
      <c r="R9" s="203">
        <v>11</v>
      </c>
      <c r="S9" s="203">
        <v>43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83</v>
      </c>
      <c r="AH9" s="203">
        <v>166.00091</v>
      </c>
      <c r="AI9" s="203" t="s">
        <v>313</v>
      </c>
      <c r="AJ9" s="203">
        <v>0</v>
      </c>
      <c r="AK9" s="203">
        <v>-23</v>
      </c>
      <c r="AL9" s="203">
        <v>4</v>
      </c>
      <c r="AM9" s="203">
        <v>1</v>
      </c>
    </row>
    <row r="10" spans="1:156" s="203" customFormat="1" x14ac:dyDescent="0.35">
      <c r="A10" s="203" t="s">
        <v>31</v>
      </c>
      <c r="B10" s="203">
        <v>34</v>
      </c>
      <c r="C10" s="203">
        <v>32</v>
      </c>
      <c r="D10" s="203">
        <v>42</v>
      </c>
      <c r="E10" s="203">
        <v>10</v>
      </c>
      <c r="F10" s="203">
        <v>1</v>
      </c>
      <c r="G10" s="203">
        <v>22</v>
      </c>
      <c r="H10" s="203">
        <v>3</v>
      </c>
      <c r="I10" s="203">
        <v>1</v>
      </c>
      <c r="J10" s="203">
        <v>49</v>
      </c>
      <c r="K10" s="203">
        <v>31</v>
      </c>
      <c r="L10" s="203">
        <v>13</v>
      </c>
      <c r="M10" s="203">
        <v>19</v>
      </c>
      <c r="N10" s="203">
        <v>25</v>
      </c>
      <c r="O10" s="203">
        <v>37</v>
      </c>
      <c r="P10" s="203">
        <v>12</v>
      </c>
      <c r="Q10" s="203">
        <v>12</v>
      </c>
      <c r="R10" s="203">
        <v>3</v>
      </c>
      <c r="S10" s="203">
        <v>11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83</v>
      </c>
      <c r="AH10" s="203">
        <v>173.00092000000001</v>
      </c>
      <c r="AI10" s="203" t="s">
        <v>345</v>
      </c>
      <c r="AJ10" s="203">
        <v>0</v>
      </c>
      <c r="AK10" s="203">
        <v>-18</v>
      </c>
      <c r="AL10" s="203">
        <v>8</v>
      </c>
      <c r="AM10" s="203">
        <v>0</v>
      </c>
    </row>
    <row r="11" spans="1:156" s="203" customFormat="1" x14ac:dyDescent="0.35">
      <c r="A11" s="203" t="s">
        <v>32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84</v>
      </c>
      <c r="AH11" s="203">
        <v>174.00093000000001</v>
      </c>
      <c r="AI11" s="203" t="s">
        <v>349</v>
      </c>
      <c r="AJ11" s="203">
        <v>0</v>
      </c>
      <c r="AK11" s="203">
        <v>-20</v>
      </c>
      <c r="AL11" s="203">
        <v>7</v>
      </c>
      <c r="AM11" s="203">
        <v>2</v>
      </c>
    </row>
    <row r="12" spans="1:156" s="203" customFormat="1" x14ac:dyDescent="0.35">
      <c r="A12" s="203" t="s">
        <v>30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-3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-7</v>
      </c>
      <c r="R12" s="203">
        <v>-2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84</v>
      </c>
      <c r="AH12" s="203">
        <v>175.00094000000001</v>
      </c>
      <c r="AI12" s="203" t="s">
        <v>350</v>
      </c>
      <c r="AJ12" s="203">
        <v>0</v>
      </c>
      <c r="AK12" s="203">
        <v>-17</v>
      </c>
      <c r="AL12" s="203">
        <v>9</v>
      </c>
      <c r="AM12" s="203">
        <v>0</v>
      </c>
    </row>
    <row r="13" spans="1:156" s="203" customFormat="1" x14ac:dyDescent="0.35">
      <c r="A13" s="203" t="s">
        <v>12</v>
      </c>
      <c r="B13" s="203">
        <v>5</v>
      </c>
      <c r="C13" s="203">
        <v>4</v>
      </c>
      <c r="D13" s="203">
        <v>8</v>
      </c>
      <c r="E13" s="203">
        <v>9</v>
      </c>
      <c r="F13" s="203">
        <v>10</v>
      </c>
      <c r="G13" s="203">
        <v>3</v>
      </c>
      <c r="H13" s="203">
        <v>9</v>
      </c>
      <c r="I13" s="203">
        <v>4</v>
      </c>
      <c r="J13" s="203">
        <v>3</v>
      </c>
      <c r="K13" s="203">
        <v>5</v>
      </c>
      <c r="L13" s="203">
        <v>5</v>
      </c>
      <c r="M13" s="203">
        <v>5</v>
      </c>
      <c r="N13" s="203">
        <v>5</v>
      </c>
      <c r="O13" s="203">
        <v>7</v>
      </c>
      <c r="P13" s="203">
        <v>11</v>
      </c>
      <c r="Q13" s="203">
        <v>7</v>
      </c>
      <c r="R13" s="203">
        <v>8</v>
      </c>
      <c r="S13" s="203">
        <v>7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84</v>
      </c>
      <c r="AH13" s="203">
        <v>182.00094999999999</v>
      </c>
      <c r="AI13" s="203" t="s">
        <v>340</v>
      </c>
      <c r="AJ13" s="203">
        <v>0</v>
      </c>
      <c r="AK13" s="203">
        <v>-18</v>
      </c>
      <c r="AL13" s="203">
        <v>9</v>
      </c>
      <c r="AM13" s="203">
        <v>3</v>
      </c>
    </row>
    <row r="14" spans="1:156" s="203" customFormat="1" x14ac:dyDescent="0.35">
      <c r="A14" s="203" t="s">
        <v>31</v>
      </c>
      <c r="B14" s="203">
        <v>16</v>
      </c>
      <c r="C14" s="203">
        <v>11</v>
      </c>
      <c r="D14" s="203">
        <v>13</v>
      </c>
      <c r="E14" s="203">
        <v>7</v>
      </c>
      <c r="F14" s="203">
        <v>3</v>
      </c>
      <c r="G14" s="203">
        <v>17</v>
      </c>
      <c r="H14" s="203">
        <v>3</v>
      </c>
      <c r="I14" s="203">
        <v>2</v>
      </c>
      <c r="J14" s="203">
        <v>17</v>
      </c>
      <c r="K14" s="203">
        <v>12</v>
      </c>
      <c r="L14" s="203">
        <v>10</v>
      </c>
      <c r="M14" s="203">
        <v>13</v>
      </c>
      <c r="N14" s="203">
        <v>14</v>
      </c>
      <c r="O14" s="203">
        <v>11</v>
      </c>
      <c r="P14" s="203">
        <v>7</v>
      </c>
      <c r="Q14" s="203">
        <v>2</v>
      </c>
      <c r="R14" s="203">
        <v>0</v>
      </c>
      <c r="S14" s="203">
        <v>6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84</v>
      </c>
      <c r="AH14" s="203">
        <v>185.00095999999999</v>
      </c>
      <c r="AI14" s="203" t="s">
        <v>0</v>
      </c>
      <c r="AJ14" s="203">
        <v>-1</v>
      </c>
      <c r="AK14" s="203">
        <v>-14</v>
      </c>
      <c r="AL14" s="203">
        <v>14</v>
      </c>
      <c r="AM14" s="203">
        <v>2</v>
      </c>
    </row>
    <row r="15" spans="1:156" s="203" customFormat="1" x14ac:dyDescent="0.35">
      <c r="AH15" s="203">
        <v>188.00097</v>
      </c>
      <c r="AI15" s="203" t="s">
        <v>339</v>
      </c>
      <c r="AJ15" s="203">
        <v>0</v>
      </c>
      <c r="AK15" s="203">
        <v>-13</v>
      </c>
      <c r="AL15" s="203">
        <v>16</v>
      </c>
      <c r="AM15" s="203">
        <v>1</v>
      </c>
    </row>
    <row r="16" spans="1:156" s="203" customFormat="1" x14ac:dyDescent="0.35">
      <c r="AH16" s="203">
        <v>189.00098</v>
      </c>
      <c r="AI16" s="203" t="s">
        <v>351</v>
      </c>
      <c r="AJ16" s="203">
        <v>0</v>
      </c>
      <c r="AK16" s="203">
        <v>-6</v>
      </c>
      <c r="AL16" s="203">
        <v>10</v>
      </c>
      <c r="AM16" s="203">
        <v>1</v>
      </c>
    </row>
    <row r="17" spans="34:39" s="203" customFormat="1" x14ac:dyDescent="0.35">
      <c r="AH17" s="203">
        <v>190.00099</v>
      </c>
      <c r="AI17" s="203" t="s">
        <v>352</v>
      </c>
      <c r="AJ17" s="203">
        <v>0</v>
      </c>
      <c r="AK17" s="203">
        <v>-13</v>
      </c>
      <c r="AL17" s="203">
        <v>16</v>
      </c>
      <c r="AM17" s="203">
        <v>2</v>
      </c>
    </row>
    <row r="18" spans="34:39" s="203" customFormat="1" x14ac:dyDescent="0.35">
      <c r="AH18" s="203">
        <v>190.001</v>
      </c>
      <c r="AI18" s="203" t="s">
        <v>353</v>
      </c>
      <c r="AJ18" s="203">
        <v>0</v>
      </c>
      <c r="AK18" s="203">
        <v>-11</v>
      </c>
      <c r="AL18" s="203">
        <v>5</v>
      </c>
      <c r="AM18" s="203">
        <v>6</v>
      </c>
    </row>
    <row r="19" spans="34:39" s="203" customFormat="1" x14ac:dyDescent="0.35">
      <c r="AH19" s="203">
        <v>190.00101000000001</v>
      </c>
      <c r="AI19" s="203" t="s">
        <v>354</v>
      </c>
      <c r="AJ19" s="203">
        <v>0</v>
      </c>
      <c r="AK19" s="203">
        <v>-11</v>
      </c>
      <c r="AL19" s="203">
        <v>12</v>
      </c>
      <c r="AM19" s="203">
        <v>3</v>
      </c>
    </row>
    <row r="20" spans="34:39" s="203" customFormat="1" x14ac:dyDescent="0.35">
      <c r="AH20" s="203">
        <v>191.00102000000001</v>
      </c>
      <c r="AI20" s="203" t="s">
        <v>2</v>
      </c>
      <c r="AJ20" s="203">
        <v>0</v>
      </c>
      <c r="AK20" s="203">
        <v>-9</v>
      </c>
      <c r="AL20" s="203">
        <v>13</v>
      </c>
      <c r="AM20" s="203">
        <v>2</v>
      </c>
    </row>
    <row r="21" spans="34:39" s="203" customFormat="1" x14ac:dyDescent="0.35">
      <c r="AH21" s="203">
        <v>191.00107</v>
      </c>
      <c r="AI21" s="203" t="s">
        <v>360</v>
      </c>
      <c r="AJ21" s="203">
        <v>0</v>
      </c>
      <c r="AK21" s="203">
        <v>-14</v>
      </c>
      <c r="AL21" s="203">
        <v>11</v>
      </c>
      <c r="AM21" s="203">
        <v>5</v>
      </c>
    </row>
    <row r="22" spans="34:39" s="203" customFormat="1" x14ac:dyDescent="0.35">
      <c r="AH22" s="203">
        <v>192.00102999999999</v>
      </c>
      <c r="AI22" s="203" t="s">
        <v>355</v>
      </c>
      <c r="AJ22" s="203">
        <v>0</v>
      </c>
      <c r="AK22" s="203">
        <v>-12</v>
      </c>
      <c r="AL22" s="203">
        <v>14</v>
      </c>
      <c r="AM22" s="203">
        <v>3</v>
      </c>
    </row>
    <row r="23" spans="34:39" s="203" customFormat="1" x14ac:dyDescent="0.35">
      <c r="AH23" s="203">
        <v>192.00103999999999</v>
      </c>
      <c r="AI23" s="203" t="s">
        <v>357</v>
      </c>
      <c r="AJ23" s="203">
        <v>0</v>
      </c>
      <c r="AK23" s="203">
        <v>-12</v>
      </c>
      <c r="AL23" s="203">
        <v>13</v>
      </c>
      <c r="AM23" s="203">
        <v>4</v>
      </c>
    </row>
    <row r="24" spans="34:39" s="203" customFormat="1" x14ac:dyDescent="0.35">
      <c r="AH24" s="203">
        <v>192.00104999999999</v>
      </c>
      <c r="AI24" s="203" t="s">
        <v>358</v>
      </c>
      <c r="AJ24" s="203">
        <v>0</v>
      </c>
      <c r="AK24" s="203">
        <v>-13</v>
      </c>
      <c r="AL24" s="203">
        <v>9</v>
      </c>
      <c r="AM24" s="203">
        <v>6</v>
      </c>
    </row>
    <row r="25" spans="34:39" s="203" customFormat="1" x14ac:dyDescent="0.35">
      <c r="AH25" s="203">
        <v>192.00106</v>
      </c>
      <c r="AI25" s="203" t="s">
        <v>359</v>
      </c>
      <c r="AJ25" s="203">
        <v>0</v>
      </c>
      <c r="AK25" s="203">
        <v>-7</v>
      </c>
      <c r="AL25" s="203">
        <v>11</v>
      </c>
      <c r="AM25" s="203">
        <v>2</v>
      </c>
    </row>
    <row r="26" spans="34:39" s="203" customFormat="1" x14ac:dyDescent="0.35">
      <c r="AH26" s="203">
        <v>195.00108</v>
      </c>
      <c r="AI26" s="203" t="s">
        <v>361</v>
      </c>
      <c r="AJ26" s="203">
        <v>0</v>
      </c>
      <c r="AK26" s="203">
        <v>-6</v>
      </c>
      <c r="AL26" s="203">
        <v>14</v>
      </c>
      <c r="AM26" s="203">
        <v>2</v>
      </c>
    </row>
    <row r="27" spans="34:39" s="203" customFormat="1" x14ac:dyDescent="0.35">
      <c r="AH27" s="203">
        <v>196.00109</v>
      </c>
      <c r="AI27" s="203" t="s">
        <v>362</v>
      </c>
      <c r="AJ27" s="203">
        <v>0</v>
      </c>
      <c r="AK27" s="203">
        <v>-11</v>
      </c>
      <c r="AL27" s="203">
        <v>16</v>
      </c>
      <c r="AM27" s="203">
        <v>4</v>
      </c>
    </row>
    <row r="28" spans="34:39" s="203" customFormat="1" x14ac:dyDescent="0.35">
      <c r="AH28" s="203">
        <v>197.00110000000001</v>
      </c>
      <c r="AI28" s="203" t="s">
        <v>3</v>
      </c>
      <c r="AJ28" s="203">
        <v>0</v>
      </c>
      <c r="AK28" s="203">
        <v>-6</v>
      </c>
      <c r="AL28" s="203">
        <v>16</v>
      </c>
      <c r="AM28" s="203">
        <v>2</v>
      </c>
    </row>
    <row r="29" spans="34:39" s="203" customFormat="1" x14ac:dyDescent="0.35">
      <c r="AH29" s="203">
        <v>197.00111000000001</v>
      </c>
      <c r="AI29" s="203" t="s">
        <v>364</v>
      </c>
      <c r="AJ29" s="203">
        <v>0</v>
      </c>
      <c r="AK29" s="203">
        <v>-13</v>
      </c>
      <c r="AL29" s="203">
        <v>13</v>
      </c>
      <c r="AM29" s="203">
        <v>6</v>
      </c>
    </row>
    <row r="30" spans="34:39" s="203" customFormat="1" x14ac:dyDescent="0.35">
      <c r="AH30" s="203">
        <v>198.00111999999999</v>
      </c>
      <c r="AI30" s="203" t="s">
        <v>365</v>
      </c>
      <c r="AJ30" s="203">
        <v>0</v>
      </c>
      <c r="AK30" s="203">
        <v>-11</v>
      </c>
      <c r="AL30" s="203">
        <v>14</v>
      </c>
      <c r="AM30" s="203">
        <v>5</v>
      </c>
    </row>
    <row r="31" spans="34:39" s="203" customFormat="1" x14ac:dyDescent="0.35">
      <c r="AH31" s="203">
        <v>199.00112999999999</v>
      </c>
      <c r="AI31" s="203" t="s">
        <v>317</v>
      </c>
      <c r="AJ31" s="203">
        <v>0</v>
      </c>
      <c r="AK31" s="203">
        <v>-6</v>
      </c>
      <c r="AL31" s="203">
        <v>12</v>
      </c>
      <c r="AM31" s="203">
        <v>5</v>
      </c>
    </row>
    <row r="32" spans="34:39" s="203" customFormat="1" x14ac:dyDescent="0.35">
      <c r="AH32" s="203">
        <v>199.00113999999999</v>
      </c>
      <c r="AI32" s="203" t="s">
        <v>342</v>
      </c>
      <c r="AJ32" s="203">
        <v>0</v>
      </c>
      <c r="AK32" s="203">
        <v>-7</v>
      </c>
      <c r="AL32" s="203">
        <v>14</v>
      </c>
      <c r="AM32" s="203">
        <v>4</v>
      </c>
    </row>
    <row r="33" spans="34:39" s="203" customFormat="1" x14ac:dyDescent="0.35">
      <c r="AH33" s="203">
        <v>199.00115</v>
      </c>
      <c r="AI33" s="203" t="s">
        <v>366</v>
      </c>
      <c r="AJ33" s="203">
        <v>0</v>
      </c>
      <c r="AK33" s="203">
        <v>-5</v>
      </c>
      <c r="AL33" s="203">
        <v>11</v>
      </c>
      <c r="AM33" s="203">
        <v>5</v>
      </c>
    </row>
    <row r="34" spans="34:39" s="203" customFormat="1" x14ac:dyDescent="0.35">
      <c r="AH34" s="203">
        <v>200.00116</v>
      </c>
      <c r="AI34" s="203" t="s">
        <v>278</v>
      </c>
      <c r="AJ34" s="203">
        <v>0</v>
      </c>
      <c r="AK34" s="203">
        <v>-5</v>
      </c>
      <c r="AL34" s="203">
        <v>12</v>
      </c>
      <c r="AM34" s="203">
        <v>5</v>
      </c>
    </row>
    <row r="35" spans="34:39" s="203" customFormat="1" x14ac:dyDescent="0.35">
      <c r="AH35" s="203">
        <v>201.00117</v>
      </c>
      <c r="AI35" s="203" t="s">
        <v>279</v>
      </c>
      <c r="AJ35" s="203">
        <v>0</v>
      </c>
      <c r="AK35" s="203">
        <v>-7</v>
      </c>
      <c r="AL35" s="203">
        <v>19</v>
      </c>
      <c r="AM35" s="203">
        <v>3</v>
      </c>
    </row>
    <row r="36" spans="34:39" s="203" customFormat="1" x14ac:dyDescent="0.35">
      <c r="AH36" s="203">
        <v>203.00118000000001</v>
      </c>
      <c r="AI36" s="203" t="s">
        <v>367</v>
      </c>
      <c r="AJ36" s="203">
        <v>-1</v>
      </c>
      <c r="AK36" s="203">
        <v>-5</v>
      </c>
      <c r="AL36" s="203">
        <v>15</v>
      </c>
      <c r="AM36" s="203">
        <v>5</v>
      </c>
    </row>
    <row r="37" spans="34:39" s="203" customFormat="1" x14ac:dyDescent="0.35">
      <c r="AH37" s="203">
        <v>203.00119000000001</v>
      </c>
      <c r="AI37" s="203" t="s">
        <v>368</v>
      </c>
      <c r="AJ37" s="203">
        <v>0</v>
      </c>
      <c r="AK37" s="203">
        <v>-11</v>
      </c>
      <c r="AL37" s="203">
        <v>18</v>
      </c>
      <c r="AM37" s="203">
        <v>6</v>
      </c>
    </row>
    <row r="38" spans="34:39" s="203" customFormat="1" x14ac:dyDescent="0.35">
      <c r="AH38" s="203">
        <v>203.00120000000001</v>
      </c>
      <c r="AI38" s="203" t="s">
        <v>369</v>
      </c>
      <c r="AJ38" s="203">
        <v>0</v>
      </c>
      <c r="AK38" s="203">
        <v>-6</v>
      </c>
      <c r="AL38" s="203">
        <v>12</v>
      </c>
      <c r="AM38" s="203">
        <v>6</v>
      </c>
    </row>
    <row r="39" spans="34:39" s="203" customFormat="1" x14ac:dyDescent="0.35">
      <c r="AH39" s="203">
        <v>204.00120999999999</v>
      </c>
      <c r="AI39" s="203" t="s">
        <v>370</v>
      </c>
      <c r="AJ39" s="203">
        <v>0</v>
      </c>
      <c r="AK39" s="203">
        <v>-10</v>
      </c>
      <c r="AL39" s="203">
        <v>19</v>
      </c>
      <c r="AM39" s="203">
        <v>6</v>
      </c>
    </row>
    <row r="40" spans="34:39" s="203" customFormat="1" x14ac:dyDescent="0.35">
      <c r="AH40" s="203">
        <v>205.00121999999999</v>
      </c>
      <c r="AI40" s="203" t="s">
        <v>371</v>
      </c>
      <c r="AJ40" s="203">
        <v>0</v>
      </c>
      <c r="AK40" s="203">
        <v>-4</v>
      </c>
      <c r="AL40" s="203">
        <v>17</v>
      </c>
      <c r="AM40" s="203">
        <v>4</v>
      </c>
    </row>
    <row r="41" spans="34:39" s="203" customFormat="1" x14ac:dyDescent="0.35">
      <c r="AH41" s="203">
        <v>206.00122999999999</v>
      </c>
      <c r="AI41" s="203" t="s">
        <v>372</v>
      </c>
      <c r="AJ41" s="203">
        <v>0</v>
      </c>
      <c r="AK41" s="203">
        <v>-7</v>
      </c>
      <c r="AL41" s="203">
        <v>16</v>
      </c>
      <c r="AM41" s="203">
        <v>7</v>
      </c>
    </row>
    <row r="42" spans="34:39" s="203" customFormat="1" x14ac:dyDescent="0.35">
      <c r="AH42" s="203">
        <v>206.00124</v>
      </c>
      <c r="AI42" s="203" t="s">
        <v>373</v>
      </c>
      <c r="AJ42" s="203">
        <v>0</v>
      </c>
      <c r="AK42" s="203">
        <v>-7</v>
      </c>
      <c r="AL42" s="203">
        <v>16</v>
      </c>
      <c r="AM42" s="203">
        <v>7</v>
      </c>
    </row>
    <row r="43" spans="34:39" s="203" customFormat="1" x14ac:dyDescent="0.35">
      <c r="AH43" s="203">
        <v>206.00125</v>
      </c>
      <c r="AI43" s="203" t="s">
        <v>374</v>
      </c>
      <c r="AJ43" s="203">
        <v>0</v>
      </c>
      <c r="AK43" s="203">
        <v>-9</v>
      </c>
      <c r="AL43" s="203">
        <v>16</v>
      </c>
      <c r="AM43" s="203">
        <v>8</v>
      </c>
    </row>
    <row r="44" spans="34:39" s="203" customFormat="1" x14ac:dyDescent="0.35">
      <c r="AH44" s="203">
        <v>207.00126</v>
      </c>
      <c r="AI44" s="203" t="s">
        <v>375</v>
      </c>
      <c r="AJ44" s="203">
        <v>0</v>
      </c>
      <c r="AK44" s="203">
        <v>-5</v>
      </c>
      <c r="AL44" s="203">
        <v>12</v>
      </c>
      <c r="AM44" s="203">
        <v>7</v>
      </c>
    </row>
    <row r="45" spans="34:39" s="203" customFormat="1" x14ac:dyDescent="0.35">
      <c r="AH45" s="203">
        <v>207.00127000000001</v>
      </c>
      <c r="AI45" s="203" t="s">
        <v>376</v>
      </c>
      <c r="AJ45" s="203">
        <v>0</v>
      </c>
      <c r="AK45" s="203">
        <v>-5</v>
      </c>
      <c r="AL45" s="203">
        <v>18</v>
      </c>
      <c r="AM45" s="203">
        <v>5</v>
      </c>
    </row>
    <row r="46" spans="34:39" s="203" customFormat="1" x14ac:dyDescent="0.35">
      <c r="AH46" s="203">
        <v>208.00128000000001</v>
      </c>
      <c r="AI46" s="203" t="s">
        <v>377</v>
      </c>
      <c r="AJ46" s="203">
        <v>0</v>
      </c>
      <c r="AK46" s="203">
        <v>-1</v>
      </c>
      <c r="AL46" s="203">
        <v>20</v>
      </c>
      <c r="AM46" s="203">
        <v>3</v>
      </c>
    </row>
    <row r="47" spans="34:39" s="203" customFormat="1" x14ac:dyDescent="0.35">
      <c r="AH47" s="203">
        <v>208.00129000000001</v>
      </c>
      <c r="AI47" s="203" t="s">
        <v>378</v>
      </c>
      <c r="AJ47" s="203">
        <v>0</v>
      </c>
      <c r="AK47" s="203">
        <v>-4</v>
      </c>
      <c r="AL47" s="203">
        <v>15</v>
      </c>
      <c r="AM47" s="203">
        <v>5</v>
      </c>
    </row>
    <row r="48" spans="34:39" s="203" customFormat="1" x14ac:dyDescent="0.35">
      <c r="AH48" s="203">
        <v>208.00129999999999</v>
      </c>
      <c r="AI48" s="203" t="s">
        <v>312</v>
      </c>
      <c r="AJ48" s="203">
        <v>0</v>
      </c>
      <c r="AK48" s="203">
        <v>-2</v>
      </c>
      <c r="AL48" s="203">
        <v>11</v>
      </c>
      <c r="AM48" s="203">
        <v>7</v>
      </c>
    </row>
    <row r="49" spans="34:39" s="203" customFormat="1" x14ac:dyDescent="0.35">
      <c r="AH49" s="203">
        <v>208.00136000000001</v>
      </c>
      <c r="AI49" s="203" t="s">
        <v>344</v>
      </c>
      <c r="AJ49" s="203">
        <v>0</v>
      </c>
      <c r="AK49" s="203">
        <v>-4</v>
      </c>
      <c r="AL49" s="203">
        <v>21</v>
      </c>
      <c r="AM49" s="203">
        <v>4</v>
      </c>
    </row>
    <row r="50" spans="34:39" s="203" customFormat="1" x14ac:dyDescent="0.35">
      <c r="AH50" s="203">
        <v>209.00130999999999</v>
      </c>
      <c r="AI50" s="203" t="s">
        <v>379</v>
      </c>
      <c r="AJ50" s="203">
        <v>0</v>
      </c>
      <c r="AK50" s="203">
        <v>-7</v>
      </c>
      <c r="AL50" s="203">
        <v>19</v>
      </c>
      <c r="AM50" s="203">
        <v>7</v>
      </c>
    </row>
    <row r="51" spans="34:39" s="203" customFormat="1" x14ac:dyDescent="0.35">
      <c r="AH51" s="203">
        <v>209.00131999999999</v>
      </c>
      <c r="AI51" s="203" t="s">
        <v>380</v>
      </c>
      <c r="AJ51" s="203">
        <v>0</v>
      </c>
      <c r="AK51" s="203">
        <v>-6</v>
      </c>
      <c r="AL51" s="203">
        <v>22</v>
      </c>
      <c r="AM51" s="203">
        <v>4</v>
      </c>
    </row>
    <row r="52" spans="34:39" s="203" customFormat="1" x14ac:dyDescent="0.35">
      <c r="AH52" s="203">
        <v>209.00133</v>
      </c>
      <c r="AI52" s="203" t="s">
        <v>381</v>
      </c>
      <c r="AJ52" s="203">
        <v>0</v>
      </c>
      <c r="AK52" s="203">
        <v>-8</v>
      </c>
      <c r="AL52" s="203">
        <v>10</v>
      </c>
      <c r="AM52" s="203">
        <v>11</v>
      </c>
    </row>
    <row r="53" spans="34:39" s="203" customFormat="1" x14ac:dyDescent="0.35">
      <c r="AH53" s="203">
        <v>209.00134</v>
      </c>
      <c r="AI53" s="203" t="s">
        <v>341</v>
      </c>
      <c r="AJ53" s="203">
        <v>0</v>
      </c>
      <c r="AK53" s="203">
        <v>-9</v>
      </c>
      <c r="AL53" s="203">
        <v>17</v>
      </c>
      <c r="AM53" s="203">
        <v>8</v>
      </c>
    </row>
    <row r="54" spans="34:39" s="203" customFormat="1" x14ac:dyDescent="0.35">
      <c r="AH54" s="203">
        <v>210.00135</v>
      </c>
      <c r="AI54" s="203" t="s">
        <v>6</v>
      </c>
      <c r="AJ54" s="203">
        <v>0</v>
      </c>
      <c r="AK54" s="203">
        <v>-7</v>
      </c>
      <c r="AL54" s="203">
        <v>18</v>
      </c>
      <c r="AM54" s="203">
        <v>7</v>
      </c>
    </row>
    <row r="55" spans="34:39" s="203" customFormat="1" x14ac:dyDescent="0.35">
      <c r="AH55" s="203">
        <v>211.00137000000001</v>
      </c>
      <c r="AI55" s="203" t="s">
        <v>382</v>
      </c>
      <c r="AJ55" s="203">
        <v>0</v>
      </c>
      <c r="AK55" s="203">
        <v>-9</v>
      </c>
      <c r="AL55" s="203">
        <v>16</v>
      </c>
      <c r="AM55" s="203">
        <v>9</v>
      </c>
    </row>
    <row r="56" spans="34:39" s="203" customFormat="1" x14ac:dyDescent="0.35">
      <c r="AH56" s="203">
        <v>212.00138000000001</v>
      </c>
      <c r="AI56" s="203" t="s">
        <v>383</v>
      </c>
      <c r="AJ56" s="203">
        <v>0</v>
      </c>
      <c r="AK56" s="203">
        <v>-7</v>
      </c>
      <c r="AL56" s="203">
        <v>24</v>
      </c>
      <c r="AM56" s="203">
        <v>5</v>
      </c>
    </row>
    <row r="57" spans="34:39" s="203" customFormat="1" x14ac:dyDescent="0.35">
      <c r="AH57" s="203">
        <v>213.00138999999999</v>
      </c>
      <c r="AI57" s="203" t="s">
        <v>384</v>
      </c>
      <c r="AJ57" s="203">
        <v>0</v>
      </c>
      <c r="AK57" s="203">
        <v>-4</v>
      </c>
      <c r="AL57" s="203">
        <v>18</v>
      </c>
      <c r="AM57" s="203">
        <v>8</v>
      </c>
    </row>
    <row r="58" spans="34:39" s="203" customFormat="1" x14ac:dyDescent="0.35">
      <c r="AH58" s="203">
        <v>213.00139999999999</v>
      </c>
      <c r="AI58" s="203" t="s">
        <v>385</v>
      </c>
      <c r="AJ58" s="203">
        <v>0</v>
      </c>
      <c r="AK58" s="203">
        <v>-8</v>
      </c>
      <c r="AL58" s="203">
        <v>15</v>
      </c>
      <c r="AM58" s="203">
        <v>10</v>
      </c>
    </row>
    <row r="59" spans="34:39" s="203" customFormat="1" x14ac:dyDescent="0.35">
      <c r="AH59" s="203">
        <v>214.00140999999999</v>
      </c>
      <c r="AI59" s="203" t="s">
        <v>386</v>
      </c>
      <c r="AJ59" s="203">
        <v>0</v>
      </c>
      <c r="AK59" s="203">
        <v>-7</v>
      </c>
      <c r="AL59" s="203">
        <v>18</v>
      </c>
      <c r="AM59" s="203">
        <v>9</v>
      </c>
    </row>
    <row r="60" spans="34:39" s="203" customFormat="1" x14ac:dyDescent="0.35">
      <c r="AH60" s="203">
        <v>214.00142</v>
      </c>
      <c r="AI60" s="203" t="s">
        <v>335</v>
      </c>
      <c r="AJ60" s="203">
        <v>0</v>
      </c>
      <c r="AK60" s="203">
        <v>-5</v>
      </c>
      <c r="AL60" s="203">
        <v>24</v>
      </c>
      <c r="AM60" s="203">
        <v>6</v>
      </c>
    </row>
    <row r="61" spans="34:39" s="203" customFormat="1" x14ac:dyDescent="0.35">
      <c r="AH61" s="203">
        <v>215.00143</v>
      </c>
      <c r="AI61" s="203" t="s">
        <v>387</v>
      </c>
      <c r="AJ61" s="203">
        <v>0</v>
      </c>
      <c r="AK61" s="203">
        <v>-7</v>
      </c>
      <c r="AL61" s="203">
        <v>19</v>
      </c>
      <c r="AM61" s="203">
        <v>9</v>
      </c>
    </row>
    <row r="62" spans="34:39" s="203" customFormat="1" x14ac:dyDescent="0.35">
      <c r="AH62" s="203">
        <v>216.00144</v>
      </c>
      <c r="AI62" s="203" t="s">
        <v>388</v>
      </c>
      <c r="AJ62" s="203">
        <v>0</v>
      </c>
      <c r="AK62" s="203">
        <v>-5</v>
      </c>
      <c r="AL62" s="203">
        <v>17</v>
      </c>
      <c r="AM62" s="203">
        <v>8</v>
      </c>
    </row>
    <row r="63" spans="34:39" s="203" customFormat="1" x14ac:dyDescent="0.35">
      <c r="AH63" s="203">
        <v>218.00145000000001</v>
      </c>
      <c r="AI63" s="203" t="s">
        <v>389</v>
      </c>
      <c r="AJ63" s="203">
        <v>0</v>
      </c>
      <c r="AK63" s="203">
        <v>-4</v>
      </c>
      <c r="AL63" s="203">
        <v>15</v>
      </c>
      <c r="AM63" s="203">
        <v>11</v>
      </c>
    </row>
    <row r="64" spans="34:39" s="203" customFormat="1" x14ac:dyDescent="0.35">
      <c r="AH64" s="203">
        <v>222.00146000000001</v>
      </c>
      <c r="AI64" s="203" t="s">
        <v>390</v>
      </c>
      <c r="AJ64" s="203">
        <v>0</v>
      </c>
      <c r="AK64" s="203">
        <v>-1</v>
      </c>
      <c r="AL64" s="203">
        <v>19</v>
      </c>
      <c r="AM64" s="203">
        <v>9</v>
      </c>
    </row>
    <row r="65" spans="34:39" s="203" customFormat="1" x14ac:dyDescent="0.35">
      <c r="AH65" s="203">
        <v>223.00147000000001</v>
      </c>
      <c r="AI65" s="203" t="s">
        <v>391</v>
      </c>
      <c r="AJ65" s="203">
        <v>0</v>
      </c>
      <c r="AK65" s="203">
        <v>-2</v>
      </c>
      <c r="AL65" s="203">
        <v>20</v>
      </c>
      <c r="AM65" s="203">
        <v>9</v>
      </c>
    </row>
    <row r="66" spans="34:39" s="203" customFormat="1" x14ac:dyDescent="0.35">
      <c r="AH66" s="203">
        <v>227.00147999999999</v>
      </c>
      <c r="AI66" s="203" t="s">
        <v>392</v>
      </c>
      <c r="AJ66" s="203">
        <v>0</v>
      </c>
      <c r="AL66" s="203">
        <v>21</v>
      </c>
      <c r="AM66" s="203">
        <v>11</v>
      </c>
    </row>
    <row r="67" spans="34:39" s="203" customFormat="1" x14ac:dyDescent="0.35">
      <c r="AH67" s="203">
        <v>227.00148999999999</v>
      </c>
      <c r="AI67" s="203" t="s">
        <v>393</v>
      </c>
      <c r="AJ67" s="203">
        <v>0</v>
      </c>
      <c r="AK67" s="203">
        <v>-2</v>
      </c>
      <c r="AL67" s="203">
        <v>23</v>
      </c>
      <c r="AM67" s="203">
        <v>10</v>
      </c>
    </row>
    <row r="68" spans="34:39" s="203" customFormat="1" x14ac:dyDescent="0.35">
      <c r="AH68" s="203">
        <v>231.00149999999999</v>
      </c>
      <c r="AI68" s="203" t="s">
        <v>394</v>
      </c>
      <c r="AJ68" s="203">
        <v>0</v>
      </c>
      <c r="AK68" s="203">
        <v>-3</v>
      </c>
      <c r="AL68" s="203">
        <v>21</v>
      </c>
      <c r="AM68" s="203">
        <v>12</v>
      </c>
    </row>
    <row r="69" spans="34:39" s="203" customFormat="1" x14ac:dyDescent="0.35">
      <c r="AH69" s="203">
        <v>240.00151</v>
      </c>
      <c r="AI69" s="203" t="s">
        <v>395</v>
      </c>
      <c r="AJ69" s="203">
        <v>0</v>
      </c>
      <c r="AK69" s="203">
        <v>-3</v>
      </c>
      <c r="AL69" s="203">
        <v>15</v>
      </c>
      <c r="AM69" s="203">
        <v>19</v>
      </c>
    </row>
    <row r="70" spans="34:39" s="203" customFormat="1" x14ac:dyDescent="0.35">
      <c r="AH70" s="203">
        <v>244.00152</v>
      </c>
      <c r="AI70" s="203" t="s">
        <v>396</v>
      </c>
      <c r="AJ70" s="203">
        <v>0</v>
      </c>
      <c r="AL70" s="203">
        <v>23</v>
      </c>
      <c r="AM70" s="203">
        <v>16</v>
      </c>
    </row>
    <row r="71" spans="34:39" s="203" customFormat="1" x14ac:dyDescent="0.35">
      <c r="AH71" s="203">
        <v>245.00153</v>
      </c>
      <c r="AI71" s="203" t="s">
        <v>397</v>
      </c>
      <c r="AJ71" s="203">
        <v>0</v>
      </c>
      <c r="AK71" s="203">
        <v>-1</v>
      </c>
      <c r="AL71" s="203">
        <v>20</v>
      </c>
      <c r="AM71" s="203">
        <v>18</v>
      </c>
    </row>
    <row r="72" spans="34:39" s="203" customFormat="1" x14ac:dyDescent="0.35">
      <c r="AH72" s="203">
        <v>249.00154000000001</v>
      </c>
      <c r="AI72" s="203" t="s">
        <v>398</v>
      </c>
      <c r="AJ72" s="203">
        <v>0</v>
      </c>
      <c r="AK72" s="203">
        <v>-2</v>
      </c>
      <c r="AL72" s="203">
        <v>15</v>
      </c>
      <c r="AM72" s="203">
        <v>21</v>
      </c>
    </row>
    <row r="73" spans="34:39" s="203" customFormat="1" x14ac:dyDescent="0.35">
      <c r="AH73" s="203">
        <v>257.00155000000001</v>
      </c>
      <c r="AI73" s="203" t="s">
        <v>399</v>
      </c>
      <c r="AJ73" s="203">
        <v>0</v>
      </c>
      <c r="AK73" s="203">
        <v>-1</v>
      </c>
      <c r="AL73" s="203">
        <v>16</v>
      </c>
      <c r="AM73" s="203">
        <v>25</v>
      </c>
    </row>
    <row r="74" spans="34:39" s="203" customFormat="1" x14ac:dyDescent="0.35">
      <c r="AH74" s="203">
        <v>259.00155999999998</v>
      </c>
      <c r="AI74" s="203" t="s">
        <v>400</v>
      </c>
      <c r="AJ74" s="203">
        <v>0</v>
      </c>
      <c r="AK74" s="203">
        <v>-2</v>
      </c>
      <c r="AL74" s="203">
        <v>18</v>
      </c>
      <c r="AM74" s="203">
        <v>26</v>
      </c>
    </row>
    <row r="75" spans="34:39" s="203" customFormat="1" x14ac:dyDescent="0.35">
      <c r="AH75" s="203">
        <v>279.00157000000002</v>
      </c>
      <c r="AI75" s="203" t="s">
        <v>401</v>
      </c>
      <c r="AJ75" s="203">
        <v>0</v>
      </c>
      <c r="AL75" s="203">
        <v>20</v>
      </c>
      <c r="AM75" s="203">
        <v>32</v>
      </c>
    </row>
    <row r="76" spans="34:39" s="203" customFormat="1" x14ac:dyDescent="0.35">
      <c r="AH76" s="203">
        <v>285.00157999999999</v>
      </c>
      <c r="AI76" s="203" t="s">
        <v>402</v>
      </c>
      <c r="AJ76" s="203">
        <v>0</v>
      </c>
      <c r="AL76" s="203">
        <v>13</v>
      </c>
      <c r="AM76" s="203">
        <v>33</v>
      </c>
    </row>
    <row r="77" spans="34:39" s="203" customFormat="1" x14ac:dyDescent="0.35">
      <c r="AH77" s="203">
        <v>1126.0016000000001</v>
      </c>
      <c r="AI77" s="203" t="s">
        <v>343</v>
      </c>
      <c r="AJ77" s="203">
        <v>-1</v>
      </c>
      <c r="AK77" s="203">
        <v>-9</v>
      </c>
      <c r="AL77" s="203">
        <v>11</v>
      </c>
      <c r="AM77" s="203">
        <v>2</v>
      </c>
    </row>
    <row r="78" spans="34:39" s="203" customFormat="1" x14ac:dyDescent="0.35">
      <c r="AH78" s="203">
        <v>1128.0015900000001</v>
      </c>
      <c r="AI78" s="203" t="s">
        <v>403</v>
      </c>
      <c r="AJ78" s="203">
        <v>0</v>
      </c>
      <c r="AK78" s="203">
        <v>-9</v>
      </c>
      <c r="AL78" s="203">
        <v>10</v>
      </c>
      <c r="AM78" s="203">
        <v>2</v>
      </c>
    </row>
    <row r="79" spans="34:39" s="203" customFormat="1" x14ac:dyDescent="0.35">
      <c r="AH79" s="203">
        <v>2997.0016099999998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35">
      <c r="AH80" s="203">
        <v>2997.00162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35">
      <c r="AH81" s="203">
        <v>2997.0016300000002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35">
      <c r="AH82" s="203">
        <v>2997.00164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35">
      <c r="AH83" s="203">
        <v>2997.0016500000002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35">
      <c r="AH84" s="203">
        <v>2997.0016599999999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35">
      <c r="AH85" s="203">
        <v>2997.0016700000001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35">
      <c r="AH86" s="203">
        <v>2997.0016799999999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35">
      <c r="AH87" s="203">
        <v>2997.0016900000001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35">
      <c r="AH88" s="203">
        <v>2997.0016999999998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35">
      <c r="AH89" s="203">
        <v>2997.00171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35">
      <c r="AH90" s="203">
        <v>2997.0017200000002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35">
      <c r="AH91" s="203">
        <v>2997.00173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35">
      <c r="AH92" s="203">
        <v>2997.0017400000002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35">
      <c r="AH93" s="203">
        <v>2997.0017499999999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35">
      <c r="AH94" s="203">
        <v>2997.0017600000001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35">
      <c r="AH95" s="203">
        <v>2997.0017699999999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35">
      <c r="AH96" s="203">
        <v>2997.0017800000001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35">
      <c r="AH97" s="203">
        <v>2997.0017899999998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35">
      <c r="AH98" s="203">
        <v>2997.0018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35">
      <c r="AH99" s="203">
        <v>2997.0018100000002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35">
      <c r="AH100" s="203">
        <v>2997.00182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35">
      <c r="AH101" s="203">
        <v>2997.0018300000002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35">
      <c r="AH102" s="203">
        <v>2997.0018399999999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35">
      <c r="AH103" s="203">
        <v>2997.0018500000001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35">
      <c r="AH104" s="203">
        <v>2997.0018599999999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35">
      <c r="AH105" s="203">
        <v>2997.0018700000001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35">
      <c r="AH106" s="203">
        <v>2997.0018799999998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35">
      <c r="AH107" s="203">
        <v>2997.00189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35">
      <c r="AH108" s="203">
        <v>2997.0019000000002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3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3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3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3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3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3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3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3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3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3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3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3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3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3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3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3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3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3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3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3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3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3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3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3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3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3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3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3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3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3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3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3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3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3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3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3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3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3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3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3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3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3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3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3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3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3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3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3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3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3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3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3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3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3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3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3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3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3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3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3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3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3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3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3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3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3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3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3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3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3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3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3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3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3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3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3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3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3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3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3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3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3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3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3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3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3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3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3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3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3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3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3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3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3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3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3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3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3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3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3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3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3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3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3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3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3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3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3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3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3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3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3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3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3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3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3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3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3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3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3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3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3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3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3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3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3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3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3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3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3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3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3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3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3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3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3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3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3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3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3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3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3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3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3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3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3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3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3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3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3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3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3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3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3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3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3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3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3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3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3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3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3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3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3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3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3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3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3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3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3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3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3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3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3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3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3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3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3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3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3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3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3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3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3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3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3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3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3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3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3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3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3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3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3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3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3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3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3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3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3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3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3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3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3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3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3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3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3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3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3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3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3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3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3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3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3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3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3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3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3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3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3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3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3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3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3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3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3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3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3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3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3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3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3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3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3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3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3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3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3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3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3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3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3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3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3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3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3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3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3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3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3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3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3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3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3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3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3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3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3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3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3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3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3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3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3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3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3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3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3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3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3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3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3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3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3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3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3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3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3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3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3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3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3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3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3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3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3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3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3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3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3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3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3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3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3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3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3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3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3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3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3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3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3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3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3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3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3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3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3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3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3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3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3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3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3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3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3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3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3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3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3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3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3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3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3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3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3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3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3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3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3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3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3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3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3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3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3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3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3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3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3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3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3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3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3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3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3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3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3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3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3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3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3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3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3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3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3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3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3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3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3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3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3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3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3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3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3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3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3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3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3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3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3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3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3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3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3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3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3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3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3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3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3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3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3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3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3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3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3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3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3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3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3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3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3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3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3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3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3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algorithmName="SHA-512" hashValue="SJ3y3OHDi4Sk7EXB/S1rmx2VImpepyKanfSDhj8MeAlBTm6xL9RRgi7WAnSRdqoCBx+furTG6Bdiz470sIL2aQ==" saltValue="26sfyPCGC7iawME0etchiA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8"/>
  <dimension ref="A1:CK502"/>
  <sheetViews>
    <sheetView zoomScaleNormal="100" workbookViewId="0">
      <selection activeCell="A17" sqref="A17:E17"/>
    </sheetView>
  </sheetViews>
  <sheetFormatPr baseColWidth="10" defaultColWidth="11.453125" defaultRowHeight="14.5" x14ac:dyDescent="0.35"/>
  <cols>
    <col min="1" max="1" width="17.1796875" style="121" customWidth="1"/>
    <col min="2" max="9" width="6.26953125" customWidth="1"/>
    <col min="10" max="10" width="6.26953125" style="2" customWidth="1"/>
    <col min="11" max="14" width="6.26953125" customWidth="1"/>
    <col min="15" max="15" width="6.26953125" style="138" customWidth="1"/>
    <col min="16" max="16" width="11.453125" style="203"/>
    <col min="17" max="18" width="11.453125" style="203" customWidth="1"/>
    <col min="19" max="19" width="11.453125" style="203"/>
    <col min="20" max="20" width="5.453125" style="203" customWidth="1"/>
    <col min="21" max="21" width="35.7265625" style="213" customWidth="1"/>
    <col min="22" max="22" width="11.453125" style="255"/>
    <col min="23" max="23" width="20.26953125" style="213" customWidth="1"/>
    <col min="24" max="28" width="4.26953125" style="213" customWidth="1"/>
    <col min="29" max="31" width="11.453125" style="213" customWidth="1"/>
    <col min="32" max="32" width="11.453125" style="213"/>
    <col min="33" max="35" width="11.453125" style="203"/>
    <col min="36" max="38" width="11.453125" style="213" customWidth="1"/>
    <col min="39" max="39" width="11.453125" style="213"/>
    <col min="40" max="43" width="11.453125" style="203"/>
    <col min="44" max="44" width="29" style="204" customWidth="1"/>
    <col min="45" max="46" width="3.7265625" style="204" customWidth="1"/>
    <col min="47" max="47" width="4.54296875" style="204" customWidth="1"/>
    <col min="48" max="48" width="29" style="204" customWidth="1"/>
    <col min="49" max="49" width="25.54296875" style="204" customWidth="1"/>
    <col min="50" max="50" width="25.54296875" style="339" customWidth="1"/>
    <col min="51" max="89" width="11.453125" style="203"/>
  </cols>
  <sheetData>
    <row r="1" spans="1:89" ht="15" thickBot="1" x14ac:dyDescent="0.4">
      <c r="A1" s="149" t="s">
        <v>21</v>
      </c>
      <c r="B1" s="421" t="s">
        <v>83</v>
      </c>
      <c r="C1" s="421"/>
      <c r="D1" s="421"/>
      <c r="E1" s="421"/>
      <c r="F1" s="421"/>
      <c r="G1" s="421"/>
      <c r="H1" s="422"/>
      <c r="I1" s="423" t="s">
        <v>84</v>
      </c>
      <c r="J1" s="424"/>
      <c r="K1" s="424"/>
      <c r="L1" s="424"/>
      <c r="M1" s="424"/>
      <c r="N1" s="424"/>
      <c r="O1" s="425"/>
      <c r="V1" s="257"/>
      <c r="W1" s="268"/>
      <c r="X1" s="414" t="s">
        <v>14</v>
      </c>
      <c r="Y1" s="414" t="s">
        <v>15</v>
      </c>
      <c r="Z1" s="414" t="s">
        <v>16</v>
      </c>
      <c r="AA1" s="414" t="s">
        <v>17</v>
      </c>
      <c r="AB1" s="414" t="s">
        <v>18</v>
      </c>
      <c r="AC1" s="208" t="s">
        <v>32</v>
      </c>
      <c r="AD1" s="208" t="s">
        <v>30</v>
      </c>
      <c r="AE1" s="208" t="s">
        <v>8</v>
      </c>
      <c r="AF1" s="213" t="s">
        <v>12</v>
      </c>
      <c r="AG1" s="203" t="s">
        <v>85</v>
      </c>
      <c r="AH1" s="203" t="s">
        <v>95</v>
      </c>
      <c r="AI1" s="203" t="s">
        <v>140</v>
      </c>
      <c r="AJ1" s="414" t="s">
        <v>32</v>
      </c>
      <c r="AK1" s="414" t="s">
        <v>30</v>
      </c>
      <c r="AL1" s="414" t="s">
        <v>8</v>
      </c>
      <c r="AM1" s="414" t="s">
        <v>12</v>
      </c>
      <c r="AN1" s="414" t="s">
        <v>85</v>
      </c>
      <c r="AO1" s="414" t="s">
        <v>95</v>
      </c>
      <c r="AP1" s="414" t="s">
        <v>140</v>
      </c>
      <c r="AQ1" s="340"/>
    </row>
    <row r="2" spans="1:89" s="80" customFormat="1" ht="59.25" customHeight="1" thickBot="1" x14ac:dyDescent="0.4">
      <c r="A2" s="151">
        <v>1</v>
      </c>
      <c r="B2" s="435" t="s">
        <v>32</v>
      </c>
      <c r="C2" s="410" t="s">
        <v>30</v>
      </c>
      <c r="D2" s="410" t="s">
        <v>8</v>
      </c>
      <c r="E2" s="410" t="s">
        <v>12</v>
      </c>
      <c r="F2" s="412" t="s">
        <v>85</v>
      </c>
      <c r="G2" s="412" t="s">
        <v>95</v>
      </c>
      <c r="H2" s="436" t="s">
        <v>96</v>
      </c>
      <c r="I2" s="415" t="s">
        <v>32</v>
      </c>
      <c r="J2" s="433" t="s">
        <v>30</v>
      </c>
      <c r="K2" s="433" t="s">
        <v>8</v>
      </c>
      <c r="L2" s="433" t="s">
        <v>12</v>
      </c>
      <c r="M2" s="417" t="s">
        <v>85</v>
      </c>
      <c r="N2" s="417" t="s">
        <v>95</v>
      </c>
      <c r="O2" s="419" t="s">
        <v>96</v>
      </c>
      <c r="P2" s="214"/>
      <c r="Q2" s="214"/>
      <c r="R2" s="214"/>
      <c r="S2" s="214"/>
      <c r="T2" s="214"/>
      <c r="U2" s="215"/>
      <c r="V2" s="256"/>
      <c r="W2" s="269" t="s">
        <v>111</v>
      </c>
      <c r="X2" s="414"/>
      <c r="Y2" s="414"/>
      <c r="Z2" s="414"/>
      <c r="AA2" s="414"/>
      <c r="AB2" s="414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14"/>
      <c r="AK2" s="414"/>
      <c r="AL2" s="414"/>
      <c r="AM2" s="414"/>
      <c r="AN2" s="414"/>
      <c r="AO2" s="414"/>
      <c r="AP2" s="414"/>
      <c r="AQ2" s="340" t="s">
        <v>166</v>
      </c>
      <c r="AR2" s="204" t="s">
        <v>48</v>
      </c>
      <c r="AS2" s="270" t="s">
        <v>41</v>
      </c>
      <c r="AT2" s="270" t="s">
        <v>174</v>
      </c>
      <c r="AU2" s="270" t="s">
        <v>40</v>
      </c>
      <c r="AV2" s="204" t="s">
        <v>168</v>
      </c>
      <c r="AW2" s="204" t="s">
        <v>167</v>
      </c>
      <c r="AX2" s="339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4">
      <c r="A3" s="150" t="str">
        <f ca="1">"Par "&amp;OFFSET(Parameter!A10,0,MATCH(A2,Parameter!9:9,0)-1)</f>
        <v>Par 3</v>
      </c>
      <c r="B3" s="411"/>
      <c r="C3" s="411"/>
      <c r="D3" s="411"/>
      <c r="E3" s="411"/>
      <c r="F3" s="413"/>
      <c r="G3" s="413"/>
      <c r="H3" s="437"/>
      <c r="I3" s="416"/>
      <c r="J3" s="434"/>
      <c r="K3" s="434"/>
      <c r="L3" s="434"/>
      <c r="M3" s="418"/>
      <c r="N3" s="418"/>
      <c r="O3" s="420"/>
      <c r="P3" s="214"/>
      <c r="Q3" s="214"/>
      <c r="R3" s="214"/>
      <c r="S3" s="214"/>
      <c r="T3" s="214"/>
      <c r="U3" s="215"/>
      <c r="V3" s="256"/>
      <c r="W3" s="213" t="str">
        <f>Data!DT91</f>
        <v>Laurenz Schaurhofer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/R1/R2</v>
      </c>
      <c r="AL3" s="213" t="str">
        <f ca="1">IF(AE3=0,"",IF($X3=AE$2,"/R1","")&amp;IF($Y3=AE$2,"/R2","")&amp;IF($Z3=AE$2,"/R3","")&amp;IF($AA3=AE$2,"/F","")&amp;IF($AB3=AE$2,"/PO",""))</f>
        <v>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Laurenz Schaurhofer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</v>
      </c>
      <c r="AW3" s="204" t="str">
        <f t="array" aca="1" ref="AW3" ca="1">INDEX($AR$3:$AR$102,MATCH(LARGE(COUNTIF($AQ$3:$AQ$102,"&lt;"&amp;$AQ$3:$AQ$102),ROWS(AQ$3:AQ3)),COUNTIF($AQ$3:$AQ$102,"&lt;"&amp;$AQ$3:$AQ$102),0))</f>
        <v>2 / Laurenz Schaurhofer (1)</v>
      </c>
      <c r="AX3" s="339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35">
      <c r="A4" s="132" t="s">
        <v>98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2</v>
      </c>
      <c r="D4" s="82">
        <f ca="1">OFFSET(Data!$A$1,MATCH("# "&amp;D$2&amp;" Men",Data!$DT:$DT,0)-1,MATCH(MID($A4,3,20)&amp;"/"&amp;$A$2,Data!$1:$1,0)-1)</f>
        <v>19</v>
      </c>
      <c r="E4" s="82">
        <f ca="1">OFFSET(Data!$A$1,MATCH("# "&amp;E$2&amp;" Men",Data!$DT:$DT,0)-1,MATCH(MID($A4,3,20)&amp;"/"&amp;$A$2,Data!$1:$1,0)-1)</f>
        <v>33</v>
      </c>
      <c r="F4" s="82">
        <f ca="1">OFFSET(Data!$A$1,MATCH("# "&amp;F$2&amp;" Men",Data!$DT:$DT,0)-1,MATCH(MID($A4,3,20)&amp;"/"&amp;$A$2,Data!$1:$1,0)-1)</f>
        <v>6</v>
      </c>
      <c r="G4" s="82">
        <f ca="1">OFFSET(Data!$A$1,MATCH("# "&amp;G$2&amp;" Men",Data!$DT:$DT,0)-1,MATCH(MID($A4,3,20)&amp;"/"&amp;$A$2,Data!$1:$1,0)-1)</f>
        <v>3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1</v>
      </c>
      <c r="M4" s="85">
        <f ca="1">OFFSET(Data!$A$1,MATCH("# "&amp;M$2&amp;" Women",Data!$DT:$DT,0)-1,MATCH(MID($A4,3,20)&amp;"/"&amp;$A$2,Data!$1:$1,0)-1)</f>
        <v>5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6"/>
      <c r="W4" s="213" t="str">
        <f>Data!DT92</f>
        <v>Stanislaus Amann</v>
      </c>
      <c r="X4" s="215">
        <f>IF(ISERROR(INDEX(Data!$DY:$IB,MATCH($W4,Data!$DT:$DT,0),MATCH(X$1&amp;"/"&amp;$A$2,Data!$DY$1:$IB$1,0)))=TRUE,0,INDEX(Data!$DY:$IB,MATCH($W4,Data!$DT:$DT,0),MATCH(X$1&amp;"/"&amp;$A$2,Data!$DY$1:$IB$1,0)))</f>
        <v>4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2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/R2/R3</v>
      </c>
      <c r="AM4" s="213" t="str">
        <f t="shared" ref="AM4:AM35" ca="1" si="7">IF(AF4=0,"",IF($X4=AF$2,"/R1","")&amp;IF($Y4=AF$2,"/R2","")&amp;IF($Z4=AF$2,"/R3","")&amp;IF($AA4=AF$2,"/F","")&amp;IF($AB4=AF$2,"/PO",""))</f>
        <v>/R1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1 / Michael Waidhofer (5)</v>
      </c>
      <c r="AX4" s="339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35">
      <c r="A5" s="133" t="s">
        <v>99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2</v>
      </c>
      <c r="D5" s="88">
        <f ca="1">OFFSET(Data!$A$1,MATCH("# "&amp;D$2&amp;" Men",Data!$DT:$DT,0)-1,MATCH(MID($A5,3,20)&amp;"/"&amp;$A$2,Data!$1:$1,0)-1)</f>
        <v>20</v>
      </c>
      <c r="E5" s="88">
        <f ca="1">OFFSET(Data!$A$1,MATCH("# "&amp;E$2&amp;" Men",Data!$DT:$DT,0)-1,MATCH(MID($A5,3,20)&amp;"/"&amp;$A$2,Data!$1:$1,0)-1)</f>
        <v>30</v>
      </c>
      <c r="F5" s="88">
        <f ca="1">OFFSET(Data!$A$1,MATCH("# "&amp;F$2&amp;" Men",Data!$DT:$DT,0)-1,MATCH(MID($A5,3,20)&amp;"/"&amp;$A$2,Data!$1:$1,0)-1)</f>
        <v>9</v>
      </c>
      <c r="G5" s="88">
        <f ca="1">OFFSET(Data!$A$1,MATCH("# "&amp;G$2&amp;" Men",Data!$DT:$DT,0)-1,MATCH(MID($A5,3,20)&amp;"/"&amp;$A$2,Data!$1:$1,0)-1)</f>
        <v>2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0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3</v>
      </c>
      <c r="N5" s="91">
        <f ca="1">OFFSET(Data!$A$1,MATCH("# "&amp;N$2&amp;" Women",Data!$DT:$DT,0)-1,MATCH(MID($A5,3,20)&amp;"/"&amp;$A$2,Data!$1:$1,0)-1)</f>
        <v>2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6"/>
      <c r="W5" s="213" t="str">
        <f>Data!DT93</f>
        <v>Joakim Bjørklund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3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/R1/R2/R3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1 / Alexander Hüttner (36)</v>
      </c>
      <c r="AX5" s="339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35">
      <c r="A6" s="133" t="s">
        <v>100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0</v>
      </c>
      <c r="D6" s="88">
        <f ca="1">OFFSET(Data!$A$1,MATCH("# "&amp;D$2&amp;" Men",Data!$DT:$DT,0)-1,MATCH(MID($A6,3,20)&amp;"/"&amp;$A$2,Data!$1:$1,0)-1)</f>
        <v>22</v>
      </c>
      <c r="E6" s="88">
        <f ca="1">OFFSET(Data!$A$1,MATCH("# "&amp;E$2&amp;" Men",Data!$DT:$DT,0)-1,MATCH(MID($A6,3,20)&amp;"/"&amp;$A$2,Data!$1:$1,0)-1)</f>
        <v>25</v>
      </c>
      <c r="F6" s="88">
        <f ca="1">OFFSET(Data!$A$1,MATCH("# "&amp;F$2&amp;" Men",Data!$DT:$DT,0)-1,MATCH(MID($A6,3,20)&amp;"/"&amp;$A$2,Data!$1:$1,0)-1)</f>
        <v>12</v>
      </c>
      <c r="G6" s="88">
        <f ca="1">OFFSET(Data!$A$1,MATCH("# "&amp;G$2&amp;" Men",Data!$DT:$DT,0)-1,MATCH(MID($A6,3,20)&amp;"/"&amp;$A$2,Data!$1:$1,0)-1)</f>
        <v>2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0</v>
      </c>
      <c r="L6" s="91">
        <f ca="1">OFFSET(Data!$A$1,MATCH("# "&amp;L$2&amp;" Women",Data!$DT:$DT,0)-1,MATCH(MID($A6,3,20)&amp;"/"&amp;$A$2,Data!$1:$1,0)-1)</f>
        <v>2</v>
      </c>
      <c r="M6" s="91">
        <f ca="1">OFFSET(Data!$A$1,MATCH("# "&amp;M$2&amp;" Women",Data!$DT:$DT,0)-1,MATCH(MID($A6,3,20)&amp;"/"&amp;$A$2,Data!$1:$1,0)-1)</f>
        <v>2</v>
      </c>
      <c r="N6" s="91">
        <f ca="1">OFFSET(Data!$A$1,MATCH("# "&amp;N$2&amp;" Women",Data!$DT:$DT,0)-1,MATCH(MID($A6,3,20)&amp;"/"&amp;$A$2,Data!$1:$1,0)-1)</f>
        <v>2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56"/>
      <c r="W6" s="213" t="str">
        <f>Data!DT94</f>
        <v>David Doppelbauer</v>
      </c>
      <c r="X6" s="215">
        <f>IF(ISERROR(INDEX(Data!$DY:$IB,MATCH($W6,Data!$DT:$DT,0),MATCH(X$1&amp;"/"&amp;$A$2,Data!$DY$1:$IB$1,0)))=TRUE,0,INDEX(Data!$DY:$IB,MATCH($W6,Data!$DT:$DT,0),MATCH(X$1&amp;"/"&amp;$A$2,Data!$DY$1:$IB$1,0)))</f>
        <v>4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4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0</v>
      </c>
      <c r="AF6" s="213">
        <f t="shared" ca="1" si="0"/>
        <v>3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/>
      </c>
      <c r="AM6" s="213" t="str">
        <f t="shared" ca="1" si="7"/>
        <v>/R1/R2/R3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/>
      </c>
      <c r="AX6" s="339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35">
      <c r="A7" s="133" t="s">
        <v>101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6"/>
      <c r="W7" s="213" t="str">
        <f>Data!DT95</f>
        <v>Michael Waidhofer</v>
      </c>
      <c r="X7" s="215">
        <f>IF(ISERROR(INDEX(Data!$DY:$IB,MATCH($W7,Data!$DT:$DT,0),MATCH(X$1&amp;"/"&amp;$A$2,Data!$DY$1:$IB$1,0)))=TRUE,0,INDEX(Data!$DY:$IB,MATCH($W7,Data!$DT:$DT,0),MATCH(X$1&amp;"/"&amp;$A$2,Data!$DY$1:$IB$1,0)))</f>
        <v>6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4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0</v>
      </c>
      <c r="AF7" s="213">
        <f t="shared" ca="1" si="0"/>
        <v>1</v>
      </c>
      <c r="AG7" s="213">
        <f t="shared" ca="1" si="0"/>
        <v>0</v>
      </c>
      <c r="AH7" s="213">
        <f t="shared" ca="1" si="0"/>
        <v>1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</v>
      </c>
      <c r="AL7" s="213" t="str">
        <f t="shared" ca="1" si="6"/>
        <v/>
      </c>
      <c r="AM7" s="213" t="str">
        <f t="shared" ca="1" si="7"/>
        <v>/R3</v>
      </c>
      <c r="AN7" s="213" t="str">
        <f t="shared" ca="1" si="8"/>
        <v/>
      </c>
      <c r="AO7" s="213" t="str">
        <f t="shared" ca="1" si="9"/>
        <v>/R1</v>
      </c>
      <c r="AP7" s="213" t="str">
        <f t="shared" ca="1" si="3"/>
        <v/>
      </c>
      <c r="AQ7" s="213" t="str">
        <f t="shared" ca="1" si="10"/>
        <v>1495M</v>
      </c>
      <c r="AR7" s="204" t="str">
        <f ca="1">IF(OFFSET($AB7,0,MATCH(A$17,AC$1:AI$1,0))=0,"",OFFSET($AB7,0,MATCH(A$17,AC$1:AI$1,0))&amp;" / "&amp;W7 &amp;" ("&amp;INDEX(Data!DX:DX,MATCH(W7,Data!DT:DT,0))&amp;")")</f>
        <v>1 / Michael Waidhofer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</v>
      </c>
      <c r="AW7" s="204" t="str">
        <f t="array" aca="1" ref="AW7" ca="1">INDEX($AR$3:$AR$102,MATCH(LARGE(COUNTIF($AQ$3:$AQ$102,"&lt;"&amp;$AQ$3:$AQ$102),ROWS(AQ$3:AQ7)),COUNTIF($AQ$3:$AQ$102,"&lt;"&amp;$AQ$3:$AQ$102),0))</f>
        <v/>
      </c>
      <c r="AX7" s="339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35">
      <c r="A8" s="133" t="s">
        <v>102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6"/>
      <c r="W8" s="213" t="str">
        <f>Data!DT96</f>
        <v>Otfried Derschmidt</v>
      </c>
      <c r="X8" s="215">
        <f>IF(ISERROR(INDEX(Data!$DY:$IB,MATCH($W8,Data!$DT:$DT,0),MATCH(X$1&amp;"/"&amp;$A$2,Data!$DY$1:$IB$1,0)))=TRUE,0,INDEX(Data!$DY:$IB,MATCH($W8,Data!$DT:$DT,0),MATCH(X$1&amp;"/"&amp;$A$2,Data!$DY$1:$IB$1,0)))</f>
        <v>5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4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1</v>
      </c>
      <c r="AG8" s="213">
        <f t="shared" ca="1" si="0"/>
        <v>1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/R2</v>
      </c>
      <c r="AM8" s="213" t="str">
        <f t="shared" ca="1" si="7"/>
        <v>/R3</v>
      </c>
      <c r="AN8" s="213" t="str">
        <f t="shared" ca="1" si="8"/>
        <v>/R1</v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/>
      </c>
      <c r="AX8" s="339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" thickBot="1" x14ac:dyDescent="0.4">
      <c r="A9" s="134" t="s">
        <v>103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4</v>
      </c>
      <c r="D9" s="106">
        <f ca="1">OFFSET(Data!$A$1,MATCH("# "&amp;D$2&amp;" Men",Data!$DT:$DT,0)-1,MATCH(MID($A9,3,20)&amp;"/"&amp;$A$2,Data!$1:$1,0)-1)</f>
        <v>61</v>
      </c>
      <c r="E9" s="106">
        <f ca="1">OFFSET(Data!$A$1,MATCH("# "&amp;E$2&amp;" Men",Data!$DT:$DT,0)-1,MATCH(MID($A9,3,20)&amp;"/"&amp;$A$2,Data!$1:$1,0)-1)</f>
        <v>88</v>
      </c>
      <c r="F9" s="106">
        <f ca="1">OFFSET(Data!$A$1,MATCH("# "&amp;F$2&amp;" Men",Data!$DT:$DT,0)-1,MATCH(MID($A9,3,20)&amp;"/"&amp;$A$2,Data!$1:$1,0)-1)</f>
        <v>27</v>
      </c>
      <c r="G9" s="106">
        <f ca="1">OFFSET(Data!$A$1,MATCH("# "&amp;G$2&amp;" Men",Data!$DT:$DT,0)-1,MATCH(MID($A9,3,20)&amp;"/"&amp;$A$2,Data!$1:$1,0)-1)</f>
        <v>7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0</v>
      </c>
      <c r="L9" s="109">
        <f ca="1">OFFSET(Data!$A$1,MATCH("# "&amp;L$2&amp;" Women",Data!$DT:$DT,0)-1,MATCH(MID($A9,3,20)&amp;"/"&amp;$A$2,Data!$1:$1,0)-1)</f>
        <v>5</v>
      </c>
      <c r="M9" s="109">
        <f ca="1">OFFSET(Data!$A$1,MATCH("# "&amp;M$2&amp;" Women",Data!$DT:$DT,0)-1,MATCH(MID($A9,3,20)&amp;"/"&amp;$A$2,Data!$1:$1,0)-1)</f>
        <v>10</v>
      </c>
      <c r="N9" s="109">
        <f ca="1">OFFSET(Data!$A$1,MATCH("# "&amp;N$2&amp;" Women",Data!$DT:$DT,0)-1,MATCH(MID($A9,3,20)&amp;"/"&amp;$A$2,Data!$1:$1,0)-1)</f>
        <v>5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56"/>
      <c r="W9" s="213" t="str">
        <f>Data!DT97</f>
        <v>Stefan Sonnleitner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2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/R1/R3</v>
      </c>
      <c r="AM9" s="213" t="str">
        <f t="shared" ca="1" si="7"/>
        <v>/R2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/>
      </c>
      <c r="AX9" s="339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35">
      <c r="A10" s="135" t="s">
        <v>104</v>
      </c>
      <c r="B10" s="111">
        <f ca="1">B4/SUM($B4:$H4)</f>
        <v>0</v>
      </c>
      <c r="C10" s="112">
        <f t="shared" ref="C10:H10" ca="1" si="13">C4/SUM($B4:$H4)</f>
        <v>3.1746031746031744E-2</v>
      </c>
      <c r="D10" s="112">
        <f t="shared" ca="1" si="13"/>
        <v>0.30158730158730157</v>
      </c>
      <c r="E10" s="112">
        <f t="shared" ca="1" si="13"/>
        <v>0.52380952380952384</v>
      </c>
      <c r="F10" s="112">
        <f t="shared" ca="1" si="13"/>
        <v>9.5238095238095233E-2</v>
      </c>
      <c r="G10" s="112">
        <f t="shared" ca="1" si="13"/>
        <v>4.7619047619047616E-2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</v>
      </c>
      <c r="L10" s="115">
        <f t="shared" ca="1" si="15"/>
        <v>0.14285714285714285</v>
      </c>
      <c r="M10" s="115">
        <f t="shared" ca="1" si="15"/>
        <v>0.7142857142857143</v>
      </c>
      <c r="N10" s="115">
        <f t="shared" ca="1" si="15"/>
        <v>0.14285714285714285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6"/>
      <c r="W10" s="213" t="str">
        <f>Data!DT98</f>
        <v>Dominik Reutterer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/R1/R3</v>
      </c>
      <c r="AM10" s="213" t="str">
        <f t="shared" ca="1" si="7"/>
        <v>/R2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/>
      </c>
      <c r="AX10" s="339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35">
      <c r="A11" s="136" t="s">
        <v>105</v>
      </c>
      <c r="B11" s="93">
        <f t="shared" ref="B11:H11" ca="1" si="17">B5/SUM($B5:$H5)</f>
        <v>0</v>
      </c>
      <c r="C11" s="94">
        <f t="shared" ca="1" si="17"/>
        <v>3.1746031746031744E-2</v>
      </c>
      <c r="D11" s="94">
        <f t="shared" ca="1" si="17"/>
        <v>0.31746031746031744</v>
      </c>
      <c r="E11" s="94">
        <f t="shared" ca="1" si="17"/>
        <v>0.47619047619047616</v>
      </c>
      <c r="F11" s="94">
        <f t="shared" ca="1" si="17"/>
        <v>0.14285714285714285</v>
      </c>
      <c r="G11" s="94">
        <f t="shared" ca="1" si="17"/>
        <v>3.1746031746031744E-2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</v>
      </c>
      <c r="L11" s="97">
        <f t="shared" ca="1" si="18"/>
        <v>0.2857142857142857</v>
      </c>
      <c r="M11" s="97">
        <f t="shared" ca="1" si="18"/>
        <v>0.42857142857142855</v>
      </c>
      <c r="N11" s="97">
        <f t="shared" ca="1" si="18"/>
        <v>0.2857142857142857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6"/>
      <c r="W11" s="213" t="str">
        <f>Data!DT99</f>
        <v>Blaz Petrovic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4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1</v>
      </c>
      <c r="AF11" s="213">
        <f t="shared" ca="1" si="11"/>
        <v>2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/R2</v>
      </c>
      <c r="AM11" s="213" t="str">
        <f t="shared" ca="1" si="7"/>
        <v>/R1/R3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/>
      </c>
      <c r="AX11" s="339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35">
      <c r="A12" s="136" t="s">
        <v>106</v>
      </c>
      <c r="B12" s="93">
        <f t="shared" ref="B12:H12" ca="1" si="19">B6/SUM($B6:$H6)</f>
        <v>0</v>
      </c>
      <c r="C12" s="94">
        <f t="shared" ca="1" si="19"/>
        <v>0</v>
      </c>
      <c r="D12" s="94">
        <f t="shared" ca="1" si="19"/>
        <v>0.36065573770491804</v>
      </c>
      <c r="E12" s="94">
        <f t="shared" ca="1" si="19"/>
        <v>0.4098360655737705</v>
      </c>
      <c r="F12" s="94">
        <f t="shared" ca="1" si="19"/>
        <v>0.19672131147540983</v>
      </c>
      <c r="G12" s="94">
        <f t="shared" ca="1" si="19"/>
        <v>3.2786885245901641E-2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</v>
      </c>
      <c r="L12" s="97">
        <f t="shared" ca="1" si="20"/>
        <v>0.2857142857142857</v>
      </c>
      <c r="M12" s="97">
        <f t="shared" ca="1" si="20"/>
        <v>0.2857142857142857</v>
      </c>
      <c r="N12" s="97">
        <f t="shared" ca="1" si="20"/>
        <v>0.2857142857142857</v>
      </c>
      <c r="O12" s="98">
        <f t="shared" ca="1" si="20"/>
        <v>0.14285714285714285</v>
      </c>
      <c r="P12" s="216"/>
      <c r="Q12" s="216"/>
      <c r="R12" s="216"/>
      <c r="S12" s="216"/>
      <c r="T12" s="216"/>
      <c r="U12" s="215"/>
      <c r="V12" s="256"/>
      <c r="W12" s="213" t="str">
        <f>Data!DT100</f>
        <v>Christian Groffner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3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/R1/R2/R3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9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/>
      </c>
      <c r="AX12" s="339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35">
      <c r="A13" s="136" t="s">
        <v>107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6"/>
      <c r="W13" s="213" t="str">
        <f>Data!DT101</f>
        <v>Georg Grubner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4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1</v>
      </c>
      <c r="AF13" s="213">
        <f t="shared" ca="1" si="11"/>
        <v>2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</v>
      </c>
      <c r="AM13" s="213" t="str">
        <f t="shared" ca="1" si="7"/>
        <v>/R2/R3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9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/>
      </c>
      <c r="AX13" s="339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35">
      <c r="A14" s="136" t="s">
        <v>108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6"/>
      <c r="W14" s="213" t="str">
        <f>Data!DT102</f>
        <v>Daniel Maier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4</v>
      </c>
      <c r="Z14" s="215">
        <f>IF(ISERROR(INDEX(Data!$DY:$IB,MATCH($W14,Data!$DT:$DT,0),MATCH(Z$1&amp;"/"&amp;$A$2,Data!$DY$1:$IB$1,0)))=TRUE,0,INDEX(Data!$DY:$IB,MATCH($W14,Data!$DT:$DT,0),MATCH(Z$1&amp;"/"&amp;$A$2,Data!$DY$1:$IB$1,0)))</f>
        <v>4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0</v>
      </c>
      <c r="AF14" s="213">
        <f t="shared" ca="1" si="11"/>
        <v>3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/>
      </c>
      <c r="AM14" s="213" t="str">
        <f t="shared" ca="1" si="7"/>
        <v>/R1/R2/R3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/>
      </c>
      <c r="AX14" s="339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4">
      <c r="A15" s="137" t="s">
        <v>109</v>
      </c>
      <c r="B15" s="99">
        <f t="shared" ref="B15:H15" ca="1" si="25">B9/SUM($B9:$H9)</f>
        <v>0</v>
      </c>
      <c r="C15" s="100">
        <f t="shared" ca="1" si="25"/>
        <v>2.1390374331550801E-2</v>
      </c>
      <c r="D15" s="100">
        <f t="shared" ca="1" si="25"/>
        <v>0.32620320855614976</v>
      </c>
      <c r="E15" s="100">
        <f t="shared" ca="1" si="25"/>
        <v>0.47058823529411764</v>
      </c>
      <c r="F15" s="100">
        <f t="shared" ca="1" si="25"/>
        <v>0.14438502673796791</v>
      </c>
      <c r="G15" s="100">
        <f t="shared" ca="1" si="25"/>
        <v>3.7433155080213901E-2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</v>
      </c>
      <c r="L15" s="103">
        <f t="shared" ca="1" si="26"/>
        <v>0.23809523809523808</v>
      </c>
      <c r="M15" s="103">
        <f t="shared" ca="1" si="26"/>
        <v>0.47619047619047616</v>
      </c>
      <c r="N15" s="103">
        <f t="shared" ca="1" si="26"/>
        <v>0.23809523809523808</v>
      </c>
      <c r="O15" s="104">
        <f t="shared" ca="1" si="26"/>
        <v>4.7619047619047616E-2</v>
      </c>
      <c r="P15" s="216"/>
      <c r="Q15" s="216"/>
      <c r="R15" s="216"/>
      <c r="S15" s="216"/>
      <c r="T15" s="216"/>
      <c r="U15" s="215"/>
      <c r="V15" s="256"/>
      <c r="W15" s="213" t="str">
        <f>Data!DT103</f>
        <v>Christian Koller</v>
      </c>
      <c r="X15" s="215">
        <f>IF(ISERROR(INDEX(Data!$DY:$IB,MATCH($W15,Data!$DT:$DT,0),MATCH(X$1&amp;"/"&amp;$A$2,Data!$DY$1:$IB$1,0)))=TRUE,0,INDEX(Data!$DY:$IB,MATCH($W15,Data!$DT:$DT,0),MATCH(X$1&amp;"/"&amp;$A$2,Data!$DY$1:$IB$1,0)))</f>
        <v>6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2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1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/R2/R3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>/R1</v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14</v>
      </c>
      <c r="AT15" s="204" t="str">
        <f>MID(INDEX(Data!A:A,MATCH(W15,Data!DT:DT,0)),2,5)</f>
        <v>14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/>
      </c>
      <c r="AX15" s="339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4">
      <c r="A16" s="213"/>
      <c r="U16" s="215"/>
      <c r="V16" s="255"/>
      <c r="W16" s="213" t="str">
        <f>Data!DT104</f>
        <v>Hugo Kricka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1</v>
      </c>
      <c r="AF16" s="213">
        <f t="shared" ca="1" si="11"/>
        <v>2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/R3</v>
      </c>
      <c r="AM16" s="213" t="str">
        <f t="shared" ca="1" si="7"/>
        <v>/R1/R2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14</v>
      </c>
      <c r="AT16" s="204" t="str">
        <f>MID(INDEX(Data!A:A,MATCH(W16,Data!DT:DT,0)),2,5)</f>
        <v>15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/>
      </c>
      <c r="AX16" s="339"/>
    </row>
    <row r="17" spans="1:49" ht="15" customHeight="1" thickBot="1" x14ac:dyDescent="0.4">
      <c r="A17" s="428" t="s">
        <v>30</v>
      </c>
      <c r="B17" s="429"/>
      <c r="C17" s="429"/>
      <c r="D17" s="429"/>
      <c r="E17" s="430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Victor Scheruga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5</v>
      </c>
      <c r="Z17" s="215">
        <f>IF(ISERROR(INDEX(Data!$DY:$IB,MATCH($W17,Data!$DT:$DT,0),MATCH(Z$1&amp;"/"&amp;$A$2,Data!$DY$1:$IB$1,0)))=TRUE,0,INDEX(Data!$DY:$IB,MATCH($W17,Data!$DT:$DT,0),MATCH(Z$1&amp;"/"&amp;$A$2,Data!$DY$1:$IB$1,0)))</f>
        <v>3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1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/R1/R3</v>
      </c>
      <c r="AM17" s="213" t="str">
        <f t="shared" ca="1" si="7"/>
        <v/>
      </c>
      <c r="AN17" s="213" t="str">
        <f t="shared" ca="1" si="8"/>
        <v>/R2</v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14</v>
      </c>
      <c r="AT17" s="204" t="str">
        <f>MID(INDEX(Data!A:A,MATCH(W17,Data!DT:DT,0)),2,5)</f>
        <v>16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35">
      <c r="A18" s="259" t="s">
        <v>169</v>
      </c>
      <c r="B18" s="260"/>
      <c r="C18" s="260"/>
      <c r="D18" s="431" t="s">
        <v>170</v>
      </c>
      <c r="E18" s="432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Mathias Velle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4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1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/R2</v>
      </c>
      <c r="AM18" s="213" t="str">
        <f t="shared" ca="1" si="7"/>
        <v>/R1/R3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14</v>
      </c>
      <c r="AT18" s="204" t="str">
        <f>MID(INDEX(Data!A:A,MATCH(W18,Data!DT:DT,0)),2,5)</f>
        <v>17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35">
      <c r="A19" s="261" t="str">
        <f ca="1">AW3</f>
        <v>2 / Laurenz Schaurhofer (1)</v>
      </c>
      <c r="B19" s="262"/>
      <c r="C19" s="263"/>
      <c r="D19" s="426" t="str">
        <f t="shared" ref="D19:D50" ca="1" si="27">INDEX(AV:AV,MATCH(A19,AR:AR,0))</f>
        <v>R1/R2</v>
      </c>
      <c r="E19" s="427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Patryk Kies</v>
      </c>
      <c r="X19" s="215">
        <f>IF(ISERROR(INDEX(Data!$DY:$IB,MATCH($W19,Data!$DT:$DT,0),MATCH(X$1&amp;"/"&amp;$A$2,Data!$DY$1:$IB$1,0)))=TRUE,0,INDEX(Data!$DY:$IB,MATCH($W19,Data!$DT:$DT,0),MATCH(X$1&amp;"/"&amp;$A$2,Data!$DY$1:$IB$1,0)))</f>
        <v>5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1</v>
      </c>
      <c r="AF19" s="213">
        <f t="shared" ca="1" si="11"/>
        <v>1</v>
      </c>
      <c r="AG19" s="213">
        <f t="shared" ca="1" si="11"/>
        <v>1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/R3</v>
      </c>
      <c r="AM19" s="213" t="str">
        <f t="shared" ca="1" si="7"/>
        <v>/R2</v>
      </c>
      <c r="AN19" s="213" t="str">
        <f t="shared" ca="1" si="8"/>
        <v>/R1</v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12</v>
      </c>
      <c r="AT19" s="204" t="str">
        <f>MID(INDEX(Data!A:A,MATCH(W19,Data!DT:DT,0)),2,5)</f>
        <v>13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35">
      <c r="A20" s="261" t="str">
        <f ca="1">AW4</f>
        <v>1 / Michael Waidhofer (5)</v>
      </c>
      <c r="B20" s="262"/>
      <c r="C20" s="263"/>
      <c r="D20" s="426" t="str">
        <f t="shared" ca="1" si="27"/>
        <v>R2</v>
      </c>
      <c r="E20" s="427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Philipp Friedler</v>
      </c>
      <c r="X20" s="215">
        <f>IF(ISERROR(INDEX(Data!$DY:$IB,MATCH($W20,Data!$DT:$DT,0),MATCH(X$1&amp;"/"&amp;$A$2,Data!$DY$1:$IB$1,0)))=TRUE,0,INDEX(Data!$DY:$IB,MATCH($W20,Data!$DT:$DT,0),MATCH(X$1&amp;"/"&amp;$A$2,Data!$DY$1:$IB$1,0)))</f>
        <v>4</v>
      </c>
      <c r="Y20" s="215">
        <f>IF(ISERROR(INDEX(Data!$DY:$IB,MATCH($W20,Data!$DT:$DT,0),MATCH(Y$1&amp;"/"&amp;$A$2,Data!$DY$1:$IB$1,0)))=TRUE,0,INDEX(Data!$DY:$IB,MATCH($W20,Data!$DT:$DT,0),MATCH(Y$1&amp;"/"&amp;$A$2,Data!$DY$1:$IB$1,0)))</f>
        <v>4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1</v>
      </c>
      <c r="AF20" s="213">
        <f t="shared" ca="1" si="11"/>
        <v>2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/R3</v>
      </c>
      <c r="AM20" s="213" t="str">
        <f t="shared" ca="1" si="7"/>
        <v>/R1/R2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35">
      <c r="A21" s="261" t="str">
        <f ca="1">AW5</f>
        <v>1 / Alexander Hüttner (36)</v>
      </c>
      <c r="B21" s="262"/>
      <c r="C21" s="263"/>
      <c r="D21" s="426" t="str">
        <f t="shared" ca="1" si="27"/>
        <v>R1</v>
      </c>
      <c r="E21" s="427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Christian Egger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4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2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</v>
      </c>
      <c r="AM21" s="213" t="str">
        <f t="shared" ca="1" si="7"/>
        <v>/R3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35">
      <c r="A22" s="261" t="str">
        <f t="shared" ref="A22:A85" ca="1" si="29">AW6</f>
        <v/>
      </c>
      <c r="B22" s="262"/>
      <c r="C22" s="263"/>
      <c r="D22" s="426" t="str">
        <f t="shared" ca="1" si="27"/>
        <v/>
      </c>
      <c r="E22" s="427"/>
      <c r="F22" s="203" t="str">
        <f t="shared" ca="1" si="28"/>
        <v/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Christian Klima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5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0</v>
      </c>
      <c r="AF22" s="213">
        <f t="shared" ca="1" si="11"/>
        <v>2</v>
      </c>
      <c r="AG22" s="213">
        <f t="shared" ca="1" si="11"/>
        <v>1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/>
      </c>
      <c r="AM22" s="213" t="str">
        <f t="shared" ca="1" si="7"/>
        <v>/R1/R2</v>
      </c>
      <c r="AN22" s="213" t="str">
        <f t="shared" ca="1" si="8"/>
        <v>/R3</v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35">
      <c r="A23" s="261" t="str">
        <f t="shared" ca="1" si="29"/>
        <v/>
      </c>
      <c r="B23" s="262"/>
      <c r="C23" s="263"/>
      <c r="D23" s="426" t="str">
        <f t="shared" ca="1" si="27"/>
        <v/>
      </c>
      <c r="E23" s="427"/>
      <c r="F23" s="203" t="str">
        <f t="shared" ca="1" si="28"/>
        <v/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Sascha Derp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/R1/R3</v>
      </c>
      <c r="AM23" s="213" t="str">
        <f t="shared" ca="1" si="7"/>
        <v>/R2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20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35">
      <c r="A24" s="261" t="str">
        <f t="shared" ca="1" si="29"/>
        <v/>
      </c>
      <c r="B24" s="262"/>
      <c r="C24" s="263"/>
      <c r="D24" s="426" t="str">
        <f t="shared" ca="1" si="27"/>
        <v/>
      </c>
      <c r="E24" s="427"/>
      <c r="F24" s="203" t="str">
        <f t="shared" ca="1" si="28"/>
        <v/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Christoph Blüher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0</v>
      </c>
      <c r="AF24" s="213">
        <f t="shared" ca="1" si="11"/>
        <v>3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/>
      </c>
      <c r="AM24" s="213" t="str">
        <f t="shared" ca="1" si="7"/>
        <v>/R1/R2/R3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35">
      <c r="A25" s="261" t="str">
        <f t="shared" ca="1" si="29"/>
        <v/>
      </c>
      <c r="B25" s="262"/>
      <c r="C25" s="263"/>
      <c r="D25" s="426" t="str">
        <f t="shared" ca="1" si="27"/>
        <v/>
      </c>
      <c r="E25" s="427"/>
      <c r="F25" s="203" t="str">
        <f t="shared" ca="1" si="28"/>
        <v/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Martin Killinger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5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0</v>
      </c>
      <c r="AF25" s="213">
        <f t="shared" ca="1" si="11"/>
        <v>2</v>
      </c>
      <c r="AG25" s="213">
        <f t="shared" ca="1" si="11"/>
        <v>1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/>
      </c>
      <c r="AM25" s="213" t="str">
        <f t="shared" ca="1" si="7"/>
        <v>/R1/R2</v>
      </c>
      <c r="AN25" s="213" t="str">
        <f t="shared" ca="1" si="8"/>
        <v>/R3</v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35">
      <c r="A26" s="261" t="str">
        <f t="shared" ca="1" si="29"/>
        <v/>
      </c>
      <c r="B26" s="262"/>
      <c r="C26" s="263"/>
      <c r="D26" s="426" t="str">
        <f t="shared" ca="1" si="27"/>
        <v/>
      </c>
      <c r="E26" s="427"/>
      <c r="F26" s="203" t="str">
        <f t="shared" ca="1" si="28"/>
        <v/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Stefan Gollinger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2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/R2</v>
      </c>
      <c r="AM26" s="213" t="str">
        <f t="shared" ca="1" si="7"/>
        <v>/R1/R3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23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35">
      <c r="A27" s="261" t="str">
        <f t="shared" ca="1" si="29"/>
        <v/>
      </c>
      <c r="B27" s="262"/>
      <c r="C27" s="263"/>
      <c r="D27" s="426" t="str">
        <f t="shared" ca="1" si="27"/>
        <v/>
      </c>
      <c r="E27" s="427"/>
      <c r="F27" s="203" t="str">
        <f t="shared" ca="1" si="28"/>
        <v/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Wolfgang Hochradl</v>
      </c>
      <c r="X27" s="215">
        <f>IF(ISERROR(INDEX(Data!$DY:$IB,MATCH($W27,Data!$DT:$DT,0),MATCH(X$1&amp;"/"&amp;$A$2,Data!$DY$1:$IB$1,0)))=TRUE,0,INDEX(Data!$DY:$IB,MATCH($W27,Data!$DT:$DT,0),MATCH(X$1&amp;"/"&amp;$A$2,Data!$DY$1:$IB$1,0)))</f>
        <v>4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5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0</v>
      </c>
      <c r="AF27" s="213">
        <f t="shared" ca="1" si="11"/>
        <v>2</v>
      </c>
      <c r="AG27" s="213">
        <f t="shared" ca="1" si="11"/>
        <v>1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/>
      </c>
      <c r="AM27" s="213" t="str">
        <f t="shared" ca="1" si="7"/>
        <v>/R1/R2</v>
      </c>
      <c r="AN27" s="213" t="str">
        <f t="shared" ca="1" si="8"/>
        <v>/R3</v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23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35">
      <c r="A28" s="261" t="str">
        <f t="shared" ca="1" si="29"/>
        <v/>
      </c>
      <c r="B28" s="262"/>
      <c r="C28" s="263"/>
      <c r="D28" s="426" t="str">
        <f t="shared" ca="1" si="27"/>
        <v/>
      </c>
      <c r="E28" s="427"/>
      <c r="F28" s="203" t="str">
        <f t="shared" ca="1" si="28"/>
        <v/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Phillip Gould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3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35">
      <c r="A29" s="261" t="str">
        <f t="shared" ca="1" si="29"/>
        <v/>
      </c>
      <c r="B29" s="262"/>
      <c r="C29" s="263"/>
      <c r="D29" s="426" t="str">
        <f t="shared" ca="1" si="27"/>
        <v/>
      </c>
      <c r="E29" s="427"/>
      <c r="F29" s="203" t="str">
        <f t="shared" ca="1" si="28"/>
        <v/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Eric Osterwinter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/R3</v>
      </c>
      <c r="AM29" s="213" t="str">
        <f t="shared" ca="1" si="7"/>
        <v>/R1/R2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35">
      <c r="A30" s="261" t="str">
        <f t="shared" ca="1" si="29"/>
        <v/>
      </c>
      <c r="B30" s="262"/>
      <c r="C30" s="263"/>
      <c r="D30" s="426" t="str">
        <f t="shared" ca="1" si="27"/>
        <v/>
      </c>
      <c r="E30" s="427"/>
      <c r="F30" s="203" t="str">
        <f t="shared" ca="1" si="28"/>
        <v/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Georg Knirsch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5</v>
      </c>
      <c r="Z30" s="215">
        <f>IF(ISERROR(INDEX(Data!$DY:$IB,MATCH($W30,Data!$DT:$DT,0),MATCH(Z$1&amp;"/"&amp;$A$2,Data!$DY$1:$IB$1,0)))=TRUE,0,INDEX(Data!$DY:$IB,MATCH($W30,Data!$DT:$DT,0),MATCH(Z$1&amp;"/"&amp;$A$2,Data!$DY$1:$IB$1,0)))</f>
        <v>4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0</v>
      </c>
      <c r="AF30" s="213">
        <f t="shared" ca="1" si="11"/>
        <v>2</v>
      </c>
      <c r="AG30" s="213">
        <f t="shared" ca="1" si="11"/>
        <v>1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/>
      </c>
      <c r="AM30" s="213" t="str">
        <f t="shared" ca="1" si="7"/>
        <v>/R1/R3</v>
      </c>
      <c r="AN30" s="213" t="str">
        <f t="shared" ca="1" si="8"/>
        <v>/R2</v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35">
      <c r="A31" s="261" t="str">
        <f t="shared" ca="1" si="29"/>
        <v/>
      </c>
      <c r="B31" s="262"/>
      <c r="C31" s="263"/>
      <c r="D31" s="426" t="str">
        <f t="shared" ca="1" si="27"/>
        <v/>
      </c>
      <c r="E31" s="427"/>
      <c r="F31" s="203" t="str">
        <f t="shared" ca="1" si="28"/>
        <v/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Kamil Kiljan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/R2/R3</v>
      </c>
      <c r="AM31" s="213" t="str">
        <f t="shared" ca="1" si="7"/>
        <v>/R1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28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35">
      <c r="A32" s="261" t="str">
        <f t="shared" ca="1" si="29"/>
        <v/>
      </c>
      <c r="B32" s="262"/>
      <c r="C32" s="263"/>
      <c r="D32" s="426" t="str">
        <f t="shared" ca="1" si="27"/>
        <v/>
      </c>
      <c r="E32" s="427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Andreas Trondl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2</v>
      </c>
      <c r="AF32" s="213">
        <f t="shared" ca="1" si="11"/>
        <v>1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/R1/R3</v>
      </c>
      <c r="AM32" s="213" t="str">
        <f t="shared" ca="1" si="7"/>
        <v>/R2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28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35">
      <c r="A33" s="261" t="str">
        <f t="shared" ca="1" si="29"/>
        <v/>
      </c>
      <c r="B33" s="262"/>
      <c r="C33" s="263"/>
      <c r="D33" s="426" t="str">
        <f t="shared" ca="1" si="27"/>
        <v/>
      </c>
      <c r="E33" s="427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Andreas Noack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2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/R2/R3</v>
      </c>
      <c r="AM33" s="213" t="str">
        <f t="shared" ca="1" si="7"/>
        <v>/R1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35">
      <c r="A34" s="261" t="str">
        <f t="shared" ca="1" si="29"/>
        <v/>
      </c>
      <c r="B34" s="262"/>
      <c r="C34" s="263"/>
      <c r="D34" s="426" t="str">
        <f t="shared" ca="1" si="27"/>
        <v/>
      </c>
      <c r="E34" s="427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Daniel Hruby</v>
      </c>
      <c r="X34" s="215">
        <f>IF(ISERROR(INDEX(Data!$DY:$IB,MATCH($W34,Data!$DT:$DT,0),MATCH(X$1&amp;"/"&amp;$A$2,Data!$DY$1:$IB$1,0)))=TRUE,0,INDEX(Data!$DY:$IB,MATCH($W34,Data!$DT:$DT,0),MATCH(X$1&amp;"/"&amp;$A$2,Data!$DY$1:$IB$1,0)))</f>
        <v>5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4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1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/R2</v>
      </c>
      <c r="AM34" s="213" t="str">
        <f t="shared" ca="1" si="7"/>
        <v>/R3</v>
      </c>
      <c r="AN34" s="213" t="str">
        <f t="shared" ca="1" si="8"/>
        <v>/R1</v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35">
      <c r="A35" s="261" t="str">
        <f t="shared" ca="1" si="29"/>
        <v/>
      </c>
      <c r="B35" s="262"/>
      <c r="C35" s="263"/>
      <c r="D35" s="426" t="str">
        <f t="shared" ca="1" si="27"/>
        <v/>
      </c>
      <c r="E35" s="427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Martin Kricka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5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1</v>
      </c>
      <c r="AF35" s="213">
        <f t="shared" ca="1" si="11"/>
        <v>1</v>
      </c>
      <c r="AG35" s="213">
        <f t="shared" ca="1" si="11"/>
        <v>1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</v>
      </c>
      <c r="AM35" s="213" t="str">
        <f t="shared" ca="1" si="7"/>
        <v>/R2</v>
      </c>
      <c r="AN35" s="213" t="str">
        <f t="shared" ca="1" si="8"/>
        <v>/R3</v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35">
      <c r="A36" s="261" t="str">
        <f t="shared" ca="1" si="29"/>
        <v/>
      </c>
      <c r="B36" s="262"/>
      <c r="C36" s="263"/>
      <c r="D36" s="426" t="str">
        <f t="shared" ca="1" si="27"/>
        <v/>
      </c>
      <c r="E36" s="427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Andreas Hruby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4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2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</v>
      </c>
      <c r="AM36" s="213" t="str">
        <f t="shared" ref="AM36:AM67" ca="1" si="33">IF(AF36=0,"",IF($X36=AF$2,"/R1","")&amp;IF($Y36=AF$2,"/R2","")&amp;IF($Z36=AF$2,"/R3","")&amp;IF($AA36=AF$2,"/F","")&amp;IF($AB36=AF$2,"/PO",""))</f>
        <v>/R2/R3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33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35">
      <c r="A37" s="261" t="str">
        <f t="shared" ca="1" si="29"/>
        <v/>
      </c>
      <c r="B37" s="262"/>
      <c r="C37" s="263"/>
      <c r="D37" s="426" t="str">
        <f t="shared" ca="1" si="27"/>
        <v/>
      </c>
      <c r="E37" s="427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Benjamin Mauch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5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1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/R2</v>
      </c>
      <c r="AM37" s="213" t="str">
        <f t="shared" ca="1" si="33"/>
        <v>/R1</v>
      </c>
      <c r="AN37" s="213" t="str">
        <f t="shared" ca="1" si="34"/>
        <v>/R3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33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35">
      <c r="A38" s="261" t="str">
        <f t="shared" ca="1" si="29"/>
        <v/>
      </c>
      <c r="B38" s="262"/>
      <c r="C38" s="263"/>
      <c r="D38" s="426" t="str">
        <f t="shared" ca="1" si="27"/>
        <v/>
      </c>
      <c r="E38" s="427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David Kleewein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3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/R1/R2/R3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36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35">
      <c r="A39" s="261" t="str">
        <f t="shared" ca="1" si="29"/>
        <v/>
      </c>
      <c r="B39" s="262"/>
      <c r="C39" s="263"/>
      <c r="D39" s="426" t="str">
        <f t="shared" ca="1" si="27"/>
        <v/>
      </c>
      <c r="E39" s="427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5"/>
      <c r="W39" s="213" t="str">
        <f>Data!DT127</f>
        <v>Alexander Hüttner</v>
      </c>
      <c r="X39" s="215">
        <f>IF(ISERROR(INDEX(Data!$DY:$IB,MATCH($W39,Data!$DT:$DT,0),MATCH(X$1&amp;"/"&amp;$A$2,Data!$DY$1:$IB$1,0)))=TRUE,0,INDEX(Data!$DY:$IB,MATCH($W39,Data!$DT:$DT,0),MATCH(X$1&amp;"/"&amp;$A$2,Data!$DY$1:$IB$1,0)))</f>
        <v>2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5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0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</v>
      </c>
      <c r="AL39" s="213" t="str">
        <f t="shared" ca="1" si="6"/>
        <v>/R2</v>
      </c>
      <c r="AM39" s="213" t="str">
        <f t="shared" ca="1" si="33"/>
        <v/>
      </c>
      <c r="AN39" s="213" t="str">
        <f t="shared" ca="1" si="34"/>
        <v>/R3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1463M</v>
      </c>
      <c r="AR39" s="204" t="str">
        <f ca="1">IF(OFFSET($AB39,0,MATCH(A$17,AC$1:AI$1,0))=0,"",OFFSET($AB39,0,MATCH(A$17,AC$1:AI$1,0))&amp;" / "&amp;W39 &amp;" ("&amp;INDEX(Data!DX:DX,MATCH(W39,Data!DT:DT,0))&amp;")")</f>
        <v>1 / Alexander Hüttner (36)</v>
      </c>
      <c r="AS39" s="204">
        <f>INDEX(Data!DX:DX,MATCH(W39,Data!DT:DT,0))</f>
        <v>36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>R1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39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35">
      <c r="A40" s="261" t="str">
        <f t="shared" ca="1" si="29"/>
        <v/>
      </c>
      <c r="B40" s="262"/>
      <c r="C40" s="263"/>
      <c r="D40" s="426" t="str">
        <f t="shared" ca="1" si="27"/>
        <v/>
      </c>
      <c r="E40" s="427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5"/>
      <c r="W40" s="213" t="str">
        <f>Data!DT128</f>
        <v>Harry Dehner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/R1/R3</v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38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39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35">
      <c r="A41" s="261" t="str">
        <f t="shared" ca="1" si="29"/>
        <v/>
      </c>
      <c r="B41" s="262"/>
      <c r="C41" s="263"/>
      <c r="D41" s="426" t="str">
        <f t="shared" ca="1" si="27"/>
        <v/>
      </c>
      <c r="E41" s="427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5"/>
      <c r="W41" s="213" t="str">
        <f>Data!DT129</f>
        <v>Tom Stillman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4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2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</v>
      </c>
      <c r="AM41" s="213" t="str">
        <f t="shared" ca="1" si="33"/>
        <v>/R2/R3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38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39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35">
      <c r="A42" s="261" t="str">
        <f t="shared" ca="1" si="29"/>
        <v/>
      </c>
      <c r="B42" s="262"/>
      <c r="C42" s="263"/>
      <c r="D42" s="426" t="str">
        <f t="shared" ca="1" si="27"/>
        <v/>
      </c>
      <c r="E42" s="427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5"/>
      <c r="W42" s="213" t="str">
        <f>Data!DT130</f>
        <v>Lukas Froschauer</v>
      </c>
      <c r="X42" s="215">
        <f>IF(ISERROR(INDEX(Data!$DY:$IB,MATCH($W42,Data!$DT:$DT,0),MATCH(X$1&amp;"/"&amp;$A$2,Data!$DY$1:$IB$1,0)))=TRUE,0,INDEX(Data!$DY:$IB,MATCH($W42,Data!$DT:$DT,0),MATCH(X$1&amp;"/"&amp;$A$2,Data!$DY$1:$IB$1,0)))</f>
        <v>6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4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1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/R2</v>
      </c>
      <c r="AM42" s="213" t="str">
        <f t="shared" ca="1" si="33"/>
        <v>/R3</v>
      </c>
      <c r="AN42" s="213" t="str">
        <f t="shared" ca="1" si="34"/>
        <v/>
      </c>
      <c r="AO42" s="213" t="str">
        <f t="shared" ca="1" si="35"/>
        <v>/R1</v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38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39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35">
      <c r="A43" s="261" t="str">
        <f t="shared" ca="1" si="29"/>
        <v/>
      </c>
      <c r="B43" s="262"/>
      <c r="C43" s="263"/>
      <c r="D43" s="426" t="str">
        <f t="shared" ca="1" si="27"/>
        <v/>
      </c>
      <c r="E43" s="427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5"/>
      <c r="W43" s="213" t="str">
        <f>Data!DT131</f>
        <v>Michael Stockinger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0</v>
      </c>
      <c r="AF43" s="213">
        <f t="shared" ca="1" si="36"/>
        <v>3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/>
      </c>
      <c r="AM43" s="213" t="str">
        <f t="shared" ca="1" si="33"/>
        <v>/R1/R2/R3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42</v>
      </c>
      <c r="AT43" s="204" t="str">
        <f>MID(INDEX(Data!A:A,MATCH(W43,Data!DT:DT,0)),2,5)</f>
        <v>42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39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35">
      <c r="A44" s="261" t="str">
        <f t="shared" ca="1" si="29"/>
        <v/>
      </c>
      <c r="B44" s="262"/>
      <c r="C44" s="263"/>
      <c r="D44" s="426" t="str">
        <f t="shared" ca="1" si="27"/>
        <v/>
      </c>
      <c r="E44" s="427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5"/>
      <c r="W44" s="213" t="str">
        <f>Data!DT132</f>
        <v>Stefan Strutzenberger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2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/R1/R3</v>
      </c>
      <c r="AM44" s="213" t="str">
        <f t="shared" ca="1" si="33"/>
        <v>/R2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42</v>
      </c>
      <c r="AT44" s="204" t="str">
        <f>MID(INDEX(Data!A:A,MATCH(W44,Data!DT:DT,0)),2,5)</f>
        <v>43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39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35">
      <c r="A45" s="261" t="str">
        <f t="shared" ca="1" si="29"/>
        <v/>
      </c>
      <c r="B45" s="262"/>
      <c r="C45" s="263"/>
      <c r="D45" s="426" t="str">
        <f t="shared" ca="1" si="27"/>
        <v/>
      </c>
      <c r="E45" s="427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5"/>
      <c r="W45" s="213" t="str">
        <f>Data!DT133</f>
        <v>Maximilian Schretter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5</v>
      </c>
      <c r="Z45" s="215">
        <f>IF(ISERROR(INDEX(Data!$DY:$IB,MATCH($W45,Data!$DT:$DT,0),MATCH(Z$1&amp;"/"&amp;$A$2,Data!$DY$1:$IB$1,0)))=TRUE,0,INDEX(Data!$DY:$IB,MATCH($W45,Data!$DT:$DT,0),MATCH(Z$1&amp;"/"&amp;$A$2,Data!$DY$1:$IB$1,0)))</f>
        <v>5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1</v>
      </c>
      <c r="AG45" s="213">
        <f t="shared" ca="1" si="36"/>
        <v>2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>/R1</v>
      </c>
      <c r="AN45" s="213" t="str">
        <f t="shared" ca="1" si="34"/>
        <v>/R2/R3</v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42</v>
      </c>
      <c r="AT45" s="204" t="str">
        <f>MID(INDEX(Data!A:A,MATCH(W45,Data!DT:DT,0)),2,5)</f>
        <v>44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39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35">
      <c r="A46" s="261" t="str">
        <f t="shared" ca="1" si="29"/>
        <v/>
      </c>
      <c r="B46" s="262"/>
      <c r="C46" s="263"/>
      <c r="D46" s="426" t="str">
        <f t="shared" ca="1" si="27"/>
        <v/>
      </c>
      <c r="E46" s="427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5"/>
      <c r="W46" s="213" t="str">
        <f>Data!DT134</f>
        <v>Peter Prinz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3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>/R1/R2/R3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42</v>
      </c>
      <c r="AT46" s="204" t="str">
        <f>MID(INDEX(Data!A:A,MATCH(W46,Data!DT:DT,0)),2,5)</f>
        <v>45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39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35">
      <c r="A47" s="261" t="str">
        <f t="shared" ca="1" si="29"/>
        <v/>
      </c>
      <c r="B47" s="262"/>
      <c r="C47" s="263"/>
      <c r="D47" s="426" t="str">
        <f t="shared" ca="1" si="27"/>
        <v/>
      </c>
      <c r="E47" s="427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5"/>
      <c r="W47" s="213" t="str">
        <f>Data!DT135</f>
        <v>Gerhard Fluch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3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/R1/R2/R3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46</v>
      </c>
      <c r="AT47" s="204" t="str">
        <f>MID(INDEX(Data!A:A,MATCH(W47,Data!DT:DT,0)),2,5)</f>
        <v>46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39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35">
      <c r="A48" s="261" t="str">
        <f t="shared" ca="1" si="29"/>
        <v/>
      </c>
      <c r="B48" s="262"/>
      <c r="C48" s="263"/>
      <c r="D48" s="426" t="str">
        <f t="shared" ca="1" si="27"/>
        <v/>
      </c>
      <c r="E48" s="427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5"/>
      <c r="W48" s="213" t="str">
        <f>Data!DT136</f>
        <v>Philipp Schüller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5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2</v>
      </c>
      <c r="AG48" s="213">
        <f t="shared" ca="1" si="36"/>
        <v>1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>/R1/R3</v>
      </c>
      <c r="AN48" s="213" t="str">
        <f t="shared" ca="1" si="34"/>
        <v>/R2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38</v>
      </c>
      <c r="AT48" s="204" t="str">
        <f>MID(INDEX(Data!A:A,MATCH(W48,Data!DT:DT,0)),2,5)</f>
        <v>41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39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35">
      <c r="A49" s="261" t="str">
        <f t="shared" ca="1" si="29"/>
        <v/>
      </c>
      <c r="B49" s="262"/>
      <c r="C49" s="263"/>
      <c r="D49" s="426" t="str">
        <f t="shared" ca="1" si="27"/>
        <v/>
      </c>
      <c r="E49" s="427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5"/>
      <c r="W49" s="213" t="str">
        <f>Data!DT137</f>
        <v>Elias Marginter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1</v>
      </c>
      <c r="AF49" s="213">
        <f t="shared" ca="1" si="36"/>
        <v>2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/R2</v>
      </c>
      <c r="AM49" s="213" t="str">
        <f t="shared" ca="1" si="33"/>
        <v>/R1/R3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47</v>
      </c>
      <c r="AT49" s="204" t="str">
        <f>MID(INDEX(Data!A:A,MATCH(W49,Data!DT:DT,0)),2,5)</f>
        <v>47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39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35">
      <c r="A50" s="261" t="str">
        <f t="shared" ca="1" si="29"/>
        <v/>
      </c>
      <c r="B50" s="262"/>
      <c r="C50" s="263"/>
      <c r="D50" s="426" t="str">
        <f t="shared" ca="1" si="27"/>
        <v/>
      </c>
      <c r="E50" s="427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5"/>
      <c r="W50" s="213" t="str">
        <f>Data!DT138</f>
        <v>Alexander Huber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3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>/R1/R2/R3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48</v>
      </c>
      <c r="AT50" s="204" t="str">
        <f>MID(INDEX(Data!A:A,MATCH(W50,Data!DT:DT,0)),2,5)</f>
        <v>48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39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35">
      <c r="A51" s="261" t="str">
        <f t="shared" ca="1" si="29"/>
        <v/>
      </c>
      <c r="B51" s="262"/>
      <c r="C51" s="263"/>
      <c r="D51" s="426" t="str">
        <f t="shared" ref="D51:D82" ca="1" si="37">INDEX(AV:AV,MATCH(A51,AR:AR,0))</f>
        <v/>
      </c>
      <c r="E51" s="427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5"/>
      <c r="W51" s="213" t="str">
        <f>Data!DT139</f>
        <v>Julia Hauch</v>
      </c>
      <c r="X51" s="215">
        <f>IF(ISERROR(INDEX(Data!$DY:$IB,MATCH($W51,Data!$DT:$DT,0),MATCH(X$1&amp;"/"&amp;$A$2,Data!$DY$1:$IB$1,0)))=TRUE,0,INDEX(Data!$DY:$IB,MATCH($W51,Data!$DT:$DT,0),MATCH(X$1&amp;"/"&amp;$A$2,Data!$DY$1:$IB$1,0)))</f>
        <v>5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5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1</v>
      </c>
      <c r="AG51" s="213">
        <f t="shared" ca="1" si="36"/>
        <v>2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/R2</v>
      </c>
      <c r="AN51" s="213" t="str">
        <f t="shared" ca="1" si="34"/>
        <v>/R1/R3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1</v>
      </c>
      <c r="AT51" s="204" t="str">
        <f>MID(INDEX(Data!A:A,MATCH(W51,Data!DT:DT,0)),2,5)</f>
        <v>1</v>
      </c>
      <c r="AU51" s="204" t="str">
        <f>INDEX(Data!DW:DW,MATCH(W51,Data!DT:DT,0))</f>
        <v>W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39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35">
      <c r="A52" s="261" t="str">
        <f t="shared" ca="1" si="29"/>
        <v/>
      </c>
      <c r="B52" s="262"/>
      <c r="C52" s="263"/>
      <c r="D52" s="426" t="str">
        <f t="shared" ca="1" si="37"/>
        <v/>
      </c>
      <c r="E52" s="427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5"/>
      <c r="W52" s="213" t="str">
        <f>Data!DT140</f>
        <v>Veli-Petri Perhonen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5</v>
      </c>
      <c r="Z52" s="215">
        <f>IF(ISERROR(INDEX(Data!$DY:$IB,MATCH($W52,Data!$DT:$DT,0),MATCH(Z$1&amp;"/"&amp;$A$2,Data!$DY$1:$IB$1,0)))=TRUE,0,INDEX(Data!$DY:$IB,MATCH($W52,Data!$DT:$DT,0),MATCH(Z$1&amp;"/"&amp;$A$2,Data!$DY$1:$IB$1,0)))</f>
        <v>4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2</v>
      </c>
      <c r="AG52" s="213">
        <f t="shared" ca="1" si="36"/>
        <v>1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>/R1/R3</v>
      </c>
      <c r="AN52" s="213" t="str">
        <f t="shared" ca="1" si="34"/>
        <v>/R2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49</v>
      </c>
      <c r="AT52" s="204" t="str">
        <f>MID(INDEX(Data!A:A,MATCH(W52,Data!DT:DT,0)),2,5)</f>
        <v>49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39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35">
      <c r="A53" s="261" t="str">
        <f t="shared" ca="1" si="29"/>
        <v/>
      </c>
      <c r="B53" s="262"/>
      <c r="C53" s="263"/>
      <c r="D53" s="426" t="str">
        <f t="shared" ca="1" si="37"/>
        <v/>
      </c>
      <c r="E53" s="427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5"/>
      <c r="W53" s="213" t="str">
        <f>Data!DT141</f>
        <v>Clemens Nolz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5</v>
      </c>
      <c r="Z53" s="215">
        <f>IF(ISERROR(INDEX(Data!$DY:$IB,MATCH($W53,Data!$DT:$DT,0),MATCH(Z$1&amp;"/"&amp;$A$2,Data!$DY$1:$IB$1,0)))=TRUE,0,INDEX(Data!$DY:$IB,MATCH($W53,Data!$DT:$DT,0),MATCH(Z$1&amp;"/"&amp;$A$2,Data!$DY$1:$IB$1,0)))</f>
        <v>6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1</v>
      </c>
      <c r="AF53" s="213">
        <f t="shared" ca="1" si="36"/>
        <v>0</v>
      </c>
      <c r="AG53" s="213">
        <f t="shared" ca="1" si="36"/>
        <v>1</v>
      </c>
      <c r="AH53" s="213">
        <f t="shared" ca="1" si="36"/>
        <v>1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</v>
      </c>
      <c r="AM53" s="213" t="str">
        <f t="shared" ca="1" si="33"/>
        <v/>
      </c>
      <c r="AN53" s="213" t="str">
        <f t="shared" ca="1" si="34"/>
        <v>/R2</v>
      </c>
      <c r="AO53" s="213" t="str">
        <f t="shared" ca="1" si="35"/>
        <v>/R3</v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50</v>
      </c>
      <c r="AT53" s="204" t="str">
        <f>MID(INDEX(Data!A:A,MATCH(W53,Data!DT:DT,0)),2,5)</f>
        <v>50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39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35">
      <c r="A54" s="261" t="str">
        <f t="shared" ca="1" si="29"/>
        <v/>
      </c>
      <c r="B54" s="262"/>
      <c r="C54" s="263"/>
      <c r="D54" s="426" t="str">
        <f t="shared" ca="1" si="37"/>
        <v/>
      </c>
      <c r="E54" s="427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5"/>
      <c r="W54" s="213" t="str">
        <f>Data!DT142</f>
        <v>Stefan Brunner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5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2</v>
      </c>
      <c r="AG54" s="213">
        <f t="shared" ca="1" si="36"/>
        <v>1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>/R1/R2</v>
      </c>
      <c r="AN54" s="213" t="str">
        <f t="shared" ca="1" si="34"/>
        <v>/R3</v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50</v>
      </c>
      <c r="AT54" s="204" t="str">
        <f>MID(INDEX(Data!A:A,MATCH(W54,Data!DT:DT,0)),2,5)</f>
        <v>51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39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35">
      <c r="A55" s="261" t="str">
        <f t="shared" ca="1" si="29"/>
        <v/>
      </c>
      <c r="B55" s="262"/>
      <c r="C55" s="263"/>
      <c r="D55" s="426" t="str">
        <f t="shared" ca="1" si="37"/>
        <v/>
      </c>
      <c r="E55" s="427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5"/>
      <c r="W55" s="213" t="str">
        <f>Data!DT143</f>
        <v>Sven Briscan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6</v>
      </c>
      <c r="Z55" s="215">
        <f>IF(ISERROR(INDEX(Data!$DY:$IB,MATCH($W55,Data!$DT:$DT,0),MATCH(Z$1&amp;"/"&amp;$A$2,Data!$DY$1:$IB$1,0)))=TRUE,0,INDEX(Data!$DY:$IB,MATCH($W55,Data!$DT:$DT,0),MATCH(Z$1&amp;"/"&amp;$A$2,Data!$DY$1:$IB$1,0)))</f>
        <v>4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2</v>
      </c>
      <c r="AG55" s="213">
        <f t="shared" ca="1" si="36"/>
        <v>0</v>
      </c>
      <c r="AH55" s="213">
        <f t="shared" ca="1" si="36"/>
        <v>1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>/R1/R3</v>
      </c>
      <c r="AN55" s="213" t="str">
        <f t="shared" ca="1" si="34"/>
        <v/>
      </c>
      <c r="AO55" s="213" t="str">
        <f t="shared" ca="1" si="35"/>
        <v>/R2</v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52</v>
      </c>
      <c r="AT55" s="204" t="str">
        <f>MID(INDEX(Data!A:A,MATCH(W55,Data!DT:DT,0)),2,5)</f>
        <v>52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39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35">
      <c r="A56" s="261" t="str">
        <f t="shared" ca="1" si="29"/>
        <v/>
      </c>
      <c r="B56" s="262"/>
      <c r="C56" s="263"/>
      <c r="D56" s="426" t="str">
        <f t="shared" ca="1" si="37"/>
        <v/>
      </c>
      <c r="E56" s="427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5"/>
      <c r="W56" s="213" t="str">
        <f>Data!DT144</f>
        <v>Franz Scheruga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3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/R1/R2/R3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53</v>
      </c>
      <c r="AT56" s="204" t="str">
        <f>MID(INDEX(Data!A:A,MATCH(W56,Data!DT:DT,0)),2,5)</f>
        <v>53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39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35">
      <c r="A57" s="261" t="str">
        <f t="shared" ca="1" si="29"/>
        <v/>
      </c>
      <c r="B57" s="262"/>
      <c r="C57" s="263"/>
      <c r="D57" s="426" t="str">
        <f t="shared" ca="1" si="37"/>
        <v/>
      </c>
      <c r="E57" s="427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5"/>
      <c r="W57" s="213" t="str">
        <f>Data!DT145</f>
        <v>Fabian Schönung</v>
      </c>
      <c r="X57" s="215">
        <f>IF(ISERROR(INDEX(Data!$DY:$IB,MATCH($W57,Data!$DT:$DT,0),MATCH(X$1&amp;"/"&amp;$A$2,Data!$DY$1:$IB$1,0)))=TRUE,0,INDEX(Data!$DY:$IB,MATCH($W57,Data!$DT:$DT,0),MATCH(X$1&amp;"/"&amp;$A$2,Data!$DY$1:$IB$1,0)))</f>
        <v>5</v>
      </c>
      <c r="Y57" s="215">
        <f>IF(ISERROR(INDEX(Data!$DY:$IB,MATCH($W57,Data!$DT:$DT,0),MATCH(Y$1&amp;"/"&amp;$A$2,Data!$DY$1:$IB$1,0)))=TRUE,0,INDEX(Data!$DY:$IB,MATCH($W57,Data!$DT:$DT,0),MATCH(Y$1&amp;"/"&amp;$A$2,Data!$DY$1:$IB$1,0)))</f>
        <v>5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1</v>
      </c>
      <c r="AF57" s="213">
        <f t="shared" ca="1" si="36"/>
        <v>0</v>
      </c>
      <c r="AG57" s="213">
        <f t="shared" ca="1" si="36"/>
        <v>2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/R3</v>
      </c>
      <c r="AM57" s="213" t="str">
        <f t="shared" ca="1" si="33"/>
        <v/>
      </c>
      <c r="AN57" s="213" t="str">
        <f t="shared" ca="1" si="34"/>
        <v>/R1/R2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54</v>
      </c>
      <c r="AT57" s="204" t="str">
        <f>MID(INDEX(Data!A:A,MATCH(W57,Data!DT:DT,0)),2,5)</f>
        <v>54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39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35">
      <c r="A58" s="261" t="str">
        <f t="shared" ca="1" si="29"/>
        <v/>
      </c>
      <c r="B58" s="262"/>
      <c r="C58" s="263"/>
      <c r="D58" s="426" t="str">
        <f t="shared" ca="1" si="37"/>
        <v/>
      </c>
      <c r="E58" s="427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5"/>
      <c r="W58" s="213" t="str">
        <f>Data!DT146</f>
        <v>Andreas Luger</v>
      </c>
      <c r="X58" s="215">
        <f>IF(ISERROR(INDEX(Data!$DY:$IB,MATCH($W58,Data!$DT:$DT,0),MATCH(X$1&amp;"/"&amp;$A$2,Data!$DY$1:$IB$1,0)))=TRUE,0,INDEX(Data!$DY:$IB,MATCH($W58,Data!$DT:$DT,0),MATCH(X$1&amp;"/"&amp;$A$2,Data!$DY$1:$IB$1,0)))</f>
        <v>5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2</v>
      </c>
      <c r="AF58" s="213">
        <f t="shared" ca="1" si="36"/>
        <v>0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/R2/R3</v>
      </c>
      <c r="AM58" s="213" t="str">
        <f t="shared" ca="1" si="33"/>
        <v/>
      </c>
      <c r="AN58" s="213" t="str">
        <f t="shared" ca="1" si="34"/>
        <v>/R1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55</v>
      </c>
      <c r="AT58" s="204" t="str">
        <f>MID(INDEX(Data!A:A,MATCH(W58,Data!DT:DT,0)),2,5)</f>
        <v>55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39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35">
      <c r="A59" s="261" t="str">
        <f t="shared" ca="1" si="29"/>
        <v/>
      </c>
      <c r="B59" s="262"/>
      <c r="C59" s="263"/>
      <c r="D59" s="426" t="str">
        <f t="shared" ca="1" si="37"/>
        <v/>
      </c>
      <c r="E59" s="427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5"/>
      <c r="W59" s="213" t="str">
        <f>Data!DT147</f>
        <v>Johannes Koller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5</v>
      </c>
      <c r="Z59" s="215">
        <f>IF(ISERROR(INDEX(Data!$DY:$IB,MATCH($W59,Data!$DT:$DT,0),MATCH(Z$1&amp;"/"&amp;$A$2,Data!$DY$1:$IB$1,0)))=TRUE,0,INDEX(Data!$DY:$IB,MATCH($W59,Data!$DT:$DT,0),MATCH(Z$1&amp;"/"&amp;$A$2,Data!$DY$1:$IB$1,0)))</f>
        <v>5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1</v>
      </c>
      <c r="AG59" s="213">
        <f t="shared" ca="1" si="36"/>
        <v>2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>/R1</v>
      </c>
      <c r="AN59" s="213" t="str">
        <f t="shared" ca="1" si="34"/>
        <v>/R2/R3</v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56</v>
      </c>
      <c r="AT59" s="204" t="str">
        <f>MID(INDEX(Data!A:A,MATCH(W59,Data!DT:DT,0)),2,5)</f>
        <v>56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39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35">
      <c r="A60" s="261" t="str">
        <f t="shared" ca="1" si="29"/>
        <v/>
      </c>
      <c r="B60" s="262"/>
      <c r="C60" s="263"/>
      <c r="D60" s="426" t="str">
        <f t="shared" ca="1" si="37"/>
        <v/>
      </c>
      <c r="E60" s="427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5"/>
      <c r="W60" s="213" t="str">
        <f>Data!DT148</f>
        <v>Harald Stockinger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5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2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/R1/R3</v>
      </c>
      <c r="AN60" s="213" t="str">
        <f t="shared" ca="1" si="34"/>
        <v>/R2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57</v>
      </c>
      <c r="AT60" s="204" t="str">
        <f>MID(INDEX(Data!A:A,MATCH(W60,Data!DT:DT,0)),2,5)</f>
        <v>57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39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35">
      <c r="A61" s="261" t="str">
        <f t="shared" ca="1" si="29"/>
        <v/>
      </c>
      <c r="B61" s="262"/>
      <c r="C61" s="263"/>
      <c r="D61" s="426" t="str">
        <f t="shared" ca="1" si="37"/>
        <v/>
      </c>
      <c r="E61" s="427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5"/>
      <c r="W61" s="213" t="str">
        <f>Data!DT149</f>
        <v>Alexander Arndt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5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2</v>
      </c>
      <c r="AF61" s="213">
        <f t="shared" ca="1" si="36"/>
        <v>0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/R1/R2</v>
      </c>
      <c r="AM61" s="213" t="str">
        <f t="shared" ca="1" si="33"/>
        <v/>
      </c>
      <c r="AN61" s="213" t="str">
        <f t="shared" ca="1" si="34"/>
        <v>/R3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57</v>
      </c>
      <c r="AT61" s="204" t="str">
        <f>MID(INDEX(Data!A:A,MATCH(W61,Data!DT:DT,0)),2,5)</f>
        <v>58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39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35">
      <c r="A62" s="261" t="str">
        <f t="shared" ca="1" si="29"/>
        <v/>
      </c>
      <c r="B62" s="262"/>
      <c r="C62" s="263"/>
      <c r="D62" s="426" t="str">
        <f t="shared" ca="1" si="37"/>
        <v/>
      </c>
      <c r="E62" s="427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5"/>
      <c r="W62" s="213" t="str">
        <f>Data!DT150</f>
        <v>Daniel Hauser</v>
      </c>
      <c r="X62" s="215">
        <f>IF(ISERROR(INDEX(Data!$DY:$IB,MATCH($W62,Data!$DT:$DT,0),MATCH(X$1&amp;"/"&amp;$A$2,Data!$DY$1:$IB$1,0)))=TRUE,0,INDEX(Data!$DY:$IB,MATCH($W62,Data!$DT:$DT,0),MATCH(X$1&amp;"/"&amp;$A$2,Data!$DY$1:$IB$1,0)))</f>
        <v>4</v>
      </c>
      <c r="Y62" s="215">
        <f>IF(ISERROR(INDEX(Data!$DY:$IB,MATCH($W62,Data!$DT:$DT,0),MATCH(Y$1&amp;"/"&amp;$A$2,Data!$DY$1:$IB$1,0)))=TRUE,0,INDEX(Data!$DY:$IB,MATCH($W62,Data!$DT:$DT,0),MATCH(Y$1&amp;"/"&amp;$A$2,Data!$DY$1:$IB$1,0)))</f>
        <v>4</v>
      </c>
      <c r="Z62" s="215">
        <f>IF(ISERROR(INDEX(Data!$DY:$IB,MATCH($W62,Data!$DT:$DT,0),MATCH(Z$1&amp;"/"&amp;$A$2,Data!$DY$1:$IB$1,0)))=TRUE,0,INDEX(Data!$DY:$IB,MATCH($W62,Data!$DT:$DT,0),MATCH(Z$1&amp;"/"&amp;$A$2,Data!$DY$1:$IB$1,0)))</f>
        <v>5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2</v>
      </c>
      <c r="AG62" s="213">
        <f t="shared" ca="1" si="36"/>
        <v>1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>/R1/R2</v>
      </c>
      <c r="AN62" s="213" t="str">
        <f t="shared" ca="1" si="34"/>
        <v>/R3</v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59</v>
      </c>
      <c r="AT62" s="204" t="str">
        <f>MID(INDEX(Data!A:A,MATCH(W62,Data!DT:DT,0)),2,5)</f>
        <v>59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39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35">
      <c r="A63" s="261" t="str">
        <f t="shared" ca="1" si="29"/>
        <v/>
      </c>
      <c r="B63" s="262"/>
      <c r="C63" s="263"/>
      <c r="D63" s="426" t="str">
        <f t="shared" ca="1" si="37"/>
        <v/>
      </c>
      <c r="E63" s="427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5"/>
      <c r="W63" s="213" t="str">
        <f>Data!DT151</f>
        <v>Elisabeth Daffert</v>
      </c>
      <c r="X63" s="215">
        <f>IF(ISERROR(INDEX(Data!$DY:$IB,MATCH($W63,Data!$DT:$DT,0),MATCH(X$1&amp;"/"&amp;$A$2,Data!$DY$1:$IB$1,0)))=TRUE,0,INDEX(Data!$DY:$IB,MATCH($W63,Data!$DT:$DT,0),MATCH(X$1&amp;"/"&amp;$A$2,Data!$DY$1:$IB$1,0)))</f>
        <v>5</v>
      </c>
      <c r="Y63" s="215">
        <f>IF(ISERROR(INDEX(Data!$DY:$IB,MATCH($W63,Data!$DT:$DT,0),MATCH(Y$1&amp;"/"&amp;$A$2,Data!$DY$1:$IB$1,0)))=TRUE,0,INDEX(Data!$DY:$IB,MATCH($W63,Data!$DT:$DT,0),MATCH(Y$1&amp;"/"&amp;$A$2,Data!$DY$1:$IB$1,0)))</f>
        <v>4</v>
      </c>
      <c r="Z63" s="215">
        <f>IF(ISERROR(INDEX(Data!$DY:$IB,MATCH($W63,Data!$DT:$DT,0),MATCH(Z$1&amp;"/"&amp;$A$2,Data!$DY$1:$IB$1,0)))=TRUE,0,INDEX(Data!$DY:$IB,MATCH($W63,Data!$DT:$DT,0),MATCH(Z$1&amp;"/"&amp;$A$2,Data!$DY$1:$IB$1,0)))</f>
        <v>6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1</v>
      </c>
      <c r="AG63" s="213">
        <f t="shared" ca="1" si="36"/>
        <v>1</v>
      </c>
      <c r="AH63" s="213">
        <f t="shared" ca="1" si="36"/>
        <v>1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>/R2</v>
      </c>
      <c r="AN63" s="213" t="str">
        <f t="shared" ca="1" si="34"/>
        <v>/R1</v>
      </c>
      <c r="AO63" s="213" t="str">
        <f t="shared" ca="1" si="35"/>
        <v>/R3</v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2</v>
      </c>
      <c r="AT63" s="204" t="str">
        <f>MID(INDEX(Data!A:A,MATCH(W63,Data!DT:DT,0)),2,5)</f>
        <v>2</v>
      </c>
      <c r="AU63" s="204" t="str">
        <f>INDEX(Data!DW:DW,MATCH(W63,Data!DT:DT,0))</f>
        <v>W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39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35">
      <c r="A64" s="261" t="str">
        <f t="shared" ca="1" si="29"/>
        <v/>
      </c>
      <c r="B64" s="262"/>
      <c r="C64" s="263"/>
      <c r="D64" s="426" t="str">
        <f t="shared" ca="1" si="37"/>
        <v/>
      </c>
      <c r="E64" s="427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5"/>
      <c r="W64" s="213" t="str">
        <f>Data!DT152</f>
        <v>Marco Fischer</v>
      </c>
      <c r="X64" s="215">
        <f>IF(ISERROR(INDEX(Data!$DY:$IB,MATCH($W64,Data!$DT:$DT,0),MATCH(X$1&amp;"/"&amp;$A$2,Data!$DY$1:$IB$1,0)))=TRUE,0,INDEX(Data!$DY:$IB,MATCH($W64,Data!$DT:$DT,0),MATCH(X$1&amp;"/"&amp;$A$2,Data!$DY$1:$IB$1,0)))</f>
        <v>5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5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1</v>
      </c>
      <c r="AG64" s="213">
        <f t="shared" ca="1" si="36"/>
        <v>2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>/R2</v>
      </c>
      <c r="AN64" s="213" t="str">
        <f t="shared" ca="1" si="34"/>
        <v>/R1/R3</v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60</v>
      </c>
      <c r="AT64" s="204" t="str">
        <f>MID(INDEX(Data!A:A,MATCH(W64,Data!DT:DT,0)),2,5)</f>
        <v>60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39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35">
      <c r="A65" s="261" t="str">
        <f t="shared" ca="1" si="29"/>
        <v/>
      </c>
      <c r="B65" s="262"/>
      <c r="C65" s="263"/>
      <c r="D65" s="426" t="str">
        <f t="shared" ca="1" si="37"/>
        <v/>
      </c>
      <c r="E65" s="427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5"/>
      <c r="W65" s="213" t="str">
        <f>Data!DT153</f>
        <v>Ronald Schrottenholzer</v>
      </c>
      <c r="X65" s="215">
        <f>IF(ISERROR(INDEX(Data!$DY:$IB,MATCH($W65,Data!$DT:$DT,0),MATCH(X$1&amp;"/"&amp;$A$2,Data!$DY$1:$IB$1,0)))=TRUE,0,INDEX(Data!$DY:$IB,MATCH($W65,Data!$DT:$DT,0),MATCH(X$1&amp;"/"&amp;$A$2,Data!$DY$1:$IB$1,0)))</f>
        <v>4</v>
      </c>
      <c r="Y65" s="215">
        <f>IF(ISERROR(INDEX(Data!$DY:$IB,MATCH($W65,Data!$DT:$DT,0),MATCH(Y$1&amp;"/"&amp;$A$2,Data!$DY$1:$IB$1,0)))=TRUE,0,INDEX(Data!$DY:$IB,MATCH($W65,Data!$DT:$DT,0),MATCH(Y$1&amp;"/"&amp;$A$2,Data!$DY$1:$IB$1,0)))</f>
        <v>4</v>
      </c>
      <c r="Z65" s="215">
        <f>IF(ISERROR(INDEX(Data!$DY:$IB,MATCH($W65,Data!$DT:$DT,0),MATCH(Z$1&amp;"/"&amp;$A$2,Data!$DY$1:$IB$1,0)))=TRUE,0,INDEX(Data!$DY:$IB,MATCH($W65,Data!$DT:$DT,0),MATCH(Z$1&amp;"/"&amp;$A$2,Data!$DY$1:$IB$1,0)))</f>
        <v>6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2</v>
      </c>
      <c r="AG65" s="213">
        <f t="shared" ca="1" si="36"/>
        <v>0</v>
      </c>
      <c r="AH65" s="213">
        <f t="shared" ca="1" si="36"/>
        <v>1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>/R1/R2</v>
      </c>
      <c r="AN65" s="213" t="str">
        <f t="shared" ca="1" si="34"/>
        <v/>
      </c>
      <c r="AO65" s="213" t="str">
        <f t="shared" ca="1" si="35"/>
        <v>/R3</v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61</v>
      </c>
      <c r="AT65" s="204" t="str">
        <f>MID(INDEX(Data!A:A,MATCH(W65,Data!DT:DT,0)),2,5)</f>
        <v>61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39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35">
      <c r="A66" s="261" t="str">
        <f t="shared" ca="1" si="29"/>
        <v/>
      </c>
      <c r="B66" s="262"/>
      <c r="C66" s="263"/>
      <c r="D66" s="426" t="str">
        <f t="shared" ca="1" si="37"/>
        <v/>
      </c>
      <c r="E66" s="427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5"/>
      <c r="W66" s="213" t="str">
        <f>Data!DT154</f>
        <v>Veronika Zellner</v>
      </c>
      <c r="X66" s="215">
        <f>IF(ISERROR(INDEX(Data!$DY:$IB,MATCH($W66,Data!$DT:$DT,0),MATCH(X$1&amp;"/"&amp;$A$2,Data!$DY$1:$IB$1,0)))=TRUE,0,INDEX(Data!$DY:$IB,MATCH($W66,Data!$DT:$DT,0),MATCH(X$1&amp;"/"&amp;$A$2,Data!$DY$1:$IB$1,0)))</f>
        <v>5</v>
      </c>
      <c r="Y66" s="215">
        <f>IF(ISERROR(INDEX(Data!$DY:$IB,MATCH($W66,Data!$DT:$DT,0),MATCH(Y$1&amp;"/"&amp;$A$2,Data!$DY$1:$IB$1,0)))=TRUE,0,INDEX(Data!$DY:$IB,MATCH($W66,Data!$DT:$DT,0),MATCH(Y$1&amp;"/"&amp;$A$2,Data!$DY$1:$IB$1,0)))</f>
        <v>5</v>
      </c>
      <c r="Z66" s="215">
        <f>IF(ISERROR(INDEX(Data!$DY:$IB,MATCH($W66,Data!$DT:$DT,0),MATCH(Z$1&amp;"/"&amp;$A$2,Data!$DY$1:$IB$1,0)))=TRUE,0,INDEX(Data!$DY:$IB,MATCH($W66,Data!$DT:$DT,0),MATCH(Z$1&amp;"/"&amp;$A$2,Data!$DY$1:$IB$1,0)))</f>
        <v>4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1</v>
      </c>
      <c r="AG66" s="213">
        <f t="shared" ca="1" si="36"/>
        <v>2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>/R3</v>
      </c>
      <c r="AN66" s="213" t="str">
        <f t="shared" ca="1" si="34"/>
        <v>/R1/R2</v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3</v>
      </c>
      <c r="AT66" s="204" t="str">
        <f>MID(INDEX(Data!A:A,MATCH(W66,Data!DT:DT,0)),2,5)</f>
        <v>3</v>
      </c>
      <c r="AU66" s="204" t="str">
        <f>INDEX(Data!DW:DW,MATCH(W66,Data!DT:DT,0))</f>
        <v>W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39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35">
      <c r="A67" s="261" t="str">
        <f t="shared" ca="1" si="29"/>
        <v/>
      </c>
      <c r="B67" s="262"/>
      <c r="C67" s="263"/>
      <c r="D67" s="426" t="str">
        <f t="shared" ca="1" si="37"/>
        <v/>
      </c>
      <c r="E67" s="427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5"/>
      <c r="W67" s="213" t="str">
        <f>Data!DT155</f>
        <v>Cornelia Hackl</v>
      </c>
      <c r="X67" s="215">
        <f>IF(ISERROR(INDEX(Data!$DY:$IB,MATCH($W67,Data!$DT:$DT,0),MATCH(X$1&amp;"/"&amp;$A$2,Data!$DY$1:$IB$1,0)))=TRUE,0,INDEX(Data!$DY:$IB,MATCH($W67,Data!$DT:$DT,0),MATCH(X$1&amp;"/"&amp;$A$2,Data!$DY$1:$IB$1,0)))</f>
        <v>5</v>
      </c>
      <c r="Y67" s="215">
        <f>IF(ISERROR(INDEX(Data!$DY:$IB,MATCH($W67,Data!$DT:$DT,0),MATCH(Y$1&amp;"/"&amp;$A$2,Data!$DY$1:$IB$1,0)))=TRUE,0,INDEX(Data!$DY:$IB,MATCH($W67,Data!$DT:$DT,0),MATCH(Y$1&amp;"/"&amp;$A$2,Data!$DY$1:$IB$1,0)))</f>
        <v>5</v>
      </c>
      <c r="Z67" s="215">
        <f>IF(ISERROR(INDEX(Data!$DY:$IB,MATCH($W67,Data!$DT:$DT,0),MATCH(Z$1&amp;"/"&amp;$A$2,Data!$DY$1:$IB$1,0)))=TRUE,0,INDEX(Data!$DY:$IB,MATCH($W67,Data!$DT:$DT,0),MATCH(Z$1&amp;"/"&amp;$A$2,Data!$DY$1:$IB$1,0)))</f>
        <v>5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3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>/R1/R2/R3</v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4</v>
      </c>
      <c r="AT67" s="204" t="str">
        <f>MID(INDEX(Data!A:A,MATCH(W67,Data!DT:DT,0)),2,5)</f>
        <v>4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39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35">
      <c r="A68" s="261" t="str">
        <f t="shared" ca="1" si="29"/>
        <v/>
      </c>
      <c r="B68" s="262"/>
      <c r="C68" s="263"/>
      <c r="D68" s="426" t="str">
        <f t="shared" ca="1" si="37"/>
        <v/>
      </c>
      <c r="E68" s="427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5"/>
      <c r="W68" s="213" t="str">
        <f>Data!DT156</f>
        <v>Alicja Kiljan</v>
      </c>
      <c r="X68" s="215">
        <f>IF(ISERROR(INDEX(Data!$DY:$IB,MATCH($W68,Data!$DT:$DT,0),MATCH(X$1&amp;"/"&amp;$A$2,Data!$DY$1:$IB$1,0)))=TRUE,0,INDEX(Data!$DY:$IB,MATCH($W68,Data!$DT:$DT,0),MATCH(X$1&amp;"/"&amp;$A$2,Data!$DY$1:$IB$1,0)))</f>
        <v>5</v>
      </c>
      <c r="Y68" s="215">
        <f>IF(ISERROR(INDEX(Data!$DY:$IB,MATCH($W68,Data!$DT:$DT,0),MATCH(Y$1&amp;"/"&amp;$A$2,Data!$DY$1:$IB$1,0)))=TRUE,0,INDEX(Data!$DY:$IB,MATCH($W68,Data!$DT:$DT,0),MATCH(Y$1&amp;"/"&amp;$A$2,Data!$DY$1:$IB$1,0)))</f>
        <v>5</v>
      </c>
      <c r="Z68" s="215">
        <f>IF(ISERROR(INDEX(Data!$DY:$IB,MATCH($W68,Data!$DT:$DT,0),MATCH(Z$1&amp;"/"&amp;$A$2,Data!$DY$1:$IB$1,0)))=TRUE,0,INDEX(Data!$DY:$IB,MATCH($W68,Data!$DT:$DT,0),MATCH(Z$1&amp;"/"&amp;$A$2,Data!$DY$1:$IB$1,0)))</f>
        <v>7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2</v>
      </c>
      <c r="AH68" s="213">
        <f t="shared" ca="1" si="36"/>
        <v>0</v>
      </c>
      <c r="AI68" s="213">
        <f t="shared" ca="1" si="12"/>
        <v>1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>/R1/R2</v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>/R3</v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5</v>
      </c>
      <c r="AT68" s="204" t="str">
        <f>MID(INDEX(Data!A:A,MATCH(W68,Data!DT:DT,0)),2,5)</f>
        <v>5</v>
      </c>
      <c r="AU68" s="204" t="str">
        <f>INDEX(Data!DW:DW,MATCH(W68,Data!DT:DT,0))</f>
        <v>W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39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35">
      <c r="A69" s="261" t="str">
        <f t="shared" ca="1" si="29"/>
        <v/>
      </c>
      <c r="B69" s="262"/>
      <c r="C69" s="263"/>
      <c r="D69" s="426" t="str">
        <f t="shared" ca="1" si="37"/>
        <v/>
      </c>
      <c r="E69" s="427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5"/>
      <c r="W69" s="213" t="str">
        <f>Data!DT157</f>
        <v>Daniela Weinstock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6</v>
      </c>
      <c r="Z69" s="215">
        <f>IF(ISERROR(INDEX(Data!$DY:$IB,MATCH($W69,Data!$DT:$DT,0),MATCH(Z$1&amp;"/"&amp;$A$2,Data!$DY$1:$IB$1,0)))=TRUE,0,INDEX(Data!$DY:$IB,MATCH($W69,Data!$DT:$DT,0),MATCH(Z$1&amp;"/"&amp;$A$2,Data!$DY$1:$IB$1,0)))</f>
        <v>4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2</v>
      </c>
      <c r="AG69" s="213">
        <f t="shared" ca="1" si="36"/>
        <v>0</v>
      </c>
      <c r="AH69" s="213">
        <f t="shared" ca="1" si="36"/>
        <v>1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>/R1/R3</v>
      </c>
      <c r="AN69" s="213" t="str">
        <f t="shared" ca="1" si="44"/>
        <v/>
      </c>
      <c r="AO69" s="213" t="str">
        <f t="shared" ca="1" si="45"/>
        <v>/R2</v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6</v>
      </c>
      <c r="AT69" s="204" t="str">
        <f>MID(INDEX(Data!A:A,MATCH(W69,Data!DT:DT,0)),2,5)</f>
        <v>6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39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35">
      <c r="A70" s="261" t="str">
        <f t="shared" ca="1" si="29"/>
        <v/>
      </c>
      <c r="B70" s="262"/>
      <c r="C70" s="263"/>
      <c r="D70" s="426" t="str">
        <f t="shared" ca="1" si="37"/>
        <v/>
      </c>
      <c r="E70" s="427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5"/>
      <c r="W70" s="213" t="str">
        <f>Data!DT158</f>
        <v>Heidi Stillman</v>
      </c>
      <c r="X70" s="215">
        <f>IF(ISERROR(INDEX(Data!$DY:$IB,MATCH($W70,Data!$DT:$DT,0),MATCH(X$1&amp;"/"&amp;$A$2,Data!$DY$1:$IB$1,0)))=TRUE,0,INDEX(Data!$DY:$IB,MATCH($W70,Data!$DT:$DT,0),MATCH(X$1&amp;"/"&amp;$A$2,Data!$DY$1:$IB$1,0)))</f>
        <v>6</v>
      </c>
      <c r="Y70" s="215">
        <f>IF(ISERROR(INDEX(Data!$DY:$IB,MATCH($W70,Data!$DT:$DT,0),MATCH(Y$1&amp;"/"&amp;$A$2,Data!$DY$1:$IB$1,0)))=TRUE,0,INDEX(Data!$DY:$IB,MATCH($W70,Data!$DT:$DT,0),MATCH(Y$1&amp;"/"&amp;$A$2,Data!$DY$1:$IB$1,0)))</f>
        <v>6</v>
      </c>
      <c r="Z70" s="215">
        <f>IF(ISERROR(INDEX(Data!$DY:$IB,MATCH($W70,Data!$DT:$DT,0),MATCH(Z$1&amp;"/"&amp;$A$2,Data!$DY$1:$IB$1,0)))=TRUE,0,INDEX(Data!$DY:$IB,MATCH($W70,Data!$DT:$DT,0),MATCH(Z$1&amp;"/"&amp;$A$2,Data!$DY$1:$IB$1,0)))</f>
        <v>6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3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>/R1/R2/R3</v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7</v>
      </c>
      <c r="AT70" s="204" t="str">
        <f>MID(INDEX(Data!A:A,MATCH(W70,Data!DT:DT,0)),2,5)</f>
        <v>7</v>
      </c>
      <c r="AU70" s="204" t="str">
        <f>INDEX(Data!DW:DW,MATCH(W70,Data!DT:DT,0))</f>
        <v>W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39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35">
      <c r="A71" s="261" t="str">
        <f t="shared" ca="1" si="29"/>
        <v/>
      </c>
      <c r="B71" s="262"/>
      <c r="C71" s="263"/>
      <c r="D71" s="426" t="str">
        <f t="shared" ca="1" si="37"/>
        <v/>
      </c>
      <c r="E71" s="427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5"/>
      <c r="W71" s="213" t="str">
        <f>Data!DT159</f>
        <v>Erich Altoray</v>
      </c>
      <c r="X71" s="215">
        <f>IF(ISERROR(INDEX(Data!$DY:$IB,MATCH($W71,Data!$DT:$DT,0),MATCH(X$1&amp;"/"&amp;$A$2,Data!$DY$1:$IB$1,0)))=TRUE,0,INDEX(Data!$DY:$IB,MATCH($W71,Data!$DT:$DT,0),MATCH(X$1&amp;"/"&amp;$A$2,Data!$DY$1:$IB$1,0)))</f>
        <v>4</v>
      </c>
      <c r="Y71" s="215">
        <f>IF(ISERROR(INDEX(Data!$DY:$IB,MATCH($W71,Data!$DT:$DT,0),MATCH(Y$1&amp;"/"&amp;$A$2,Data!$DY$1:$IB$1,0)))=TRUE,0,INDEX(Data!$DY:$IB,MATCH($W71,Data!$DT:$DT,0),MATCH(Y$1&amp;"/"&amp;$A$2,Data!$DY$1:$IB$1,0)))</f>
        <v>4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2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>/R1/R2</v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str">
        <f>INDEX(Data!DX:DX,MATCH(W71,Data!DT:DT,0))</f>
        <v>NF</v>
      </c>
      <c r="AT71" s="204" t="str">
        <f>MID(INDEX(Data!A:A,MATCH(W71,Data!DT:DT,0)),2,5)</f>
        <v>NF0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39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35">
      <c r="A72" s="261" t="str">
        <f t="shared" ca="1" si="29"/>
        <v/>
      </c>
      <c r="B72" s="262"/>
      <c r="C72" s="263"/>
      <c r="D72" s="426" t="str">
        <f t="shared" ca="1" si="37"/>
        <v/>
      </c>
      <c r="E72" s="427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5"/>
      <c r="W72" s="213" t="str">
        <f>Data!DT160</f>
        <v>Leon Sonnleitner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6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1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1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/R1</v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>/R2</v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str">
        <f>INDEX(Data!DX:DX,MATCH(W72,Data!DT:DT,0))</f>
        <v>NF</v>
      </c>
      <c r="AT72" s="204" t="str">
        <f>MID(INDEX(Data!A:A,MATCH(W72,Data!DT:DT,0)),2,5)</f>
        <v>NF1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39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35">
      <c r="A73" s="261" t="str">
        <f t="shared" ca="1" si="29"/>
        <v/>
      </c>
      <c r="B73" s="262"/>
      <c r="C73" s="263"/>
      <c r="D73" s="426" t="str">
        <f t="shared" ca="1" si="37"/>
        <v/>
      </c>
      <c r="E73" s="427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5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39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35">
      <c r="A74" s="261" t="str">
        <f t="shared" ca="1" si="29"/>
        <v/>
      </c>
      <c r="B74" s="262"/>
      <c r="C74" s="263"/>
      <c r="D74" s="426" t="str">
        <f t="shared" ca="1" si="37"/>
        <v/>
      </c>
      <c r="E74" s="427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5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39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35">
      <c r="A75" s="261" t="str">
        <f t="shared" ca="1" si="29"/>
        <v/>
      </c>
      <c r="B75" s="262"/>
      <c r="C75" s="263"/>
      <c r="D75" s="426" t="str">
        <f t="shared" ca="1" si="37"/>
        <v/>
      </c>
      <c r="E75" s="427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5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39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35">
      <c r="A76" s="261" t="str">
        <f t="shared" ca="1" si="29"/>
        <v/>
      </c>
      <c r="B76" s="262"/>
      <c r="C76" s="263"/>
      <c r="D76" s="426" t="str">
        <f t="shared" ca="1" si="37"/>
        <v/>
      </c>
      <c r="E76" s="427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5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39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35">
      <c r="A77" s="261" t="str">
        <f t="shared" ca="1" si="29"/>
        <v/>
      </c>
      <c r="B77" s="262"/>
      <c r="C77" s="263"/>
      <c r="D77" s="426" t="str">
        <f t="shared" ca="1" si="37"/>
        <v/>
      </c>
      <c r="E77" s="427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5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39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35">
      <c r="A78" s="261" t="str">
        <f t="shared" ca="1" si="29"/>
        <v/>
      </c>
      <c r="B78" s="262"/>
      <c r="C78" s="263"/>
      <c r="D78" s="426" t="str">
        <f t="shared" ca="1" si="37"/>
        <v/>
      </c>
      <c r="E78" s="427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5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39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35">
      <c r="A79" s="261" t="str">
        <f t="shared" ca="1" si="29"/>
        <v/>
      </c>
      <c r="B79" s="262"/>
      <c r="C79" s="263"/>
      <c r="D79" s="426" t="str">
        <f t="shared" ca="1" si="37"/>
        <v/>
      </c>
      <c r="E79" s="427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5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39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35">
      <c r="A80" s="261" t="str">
        <f t="shared" ca="1" si="29"/>
        <v/>
      </c>
      <c r="B80" s="262"/>
      <c r="C80" s="263"/>
      <c r="D80" s="426" t="str">
        <f t="shared" ca="1" si="37"/>
        <v/>
      </c>
      <c r="E80" s="427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5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39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35">
      <c r="A81" s="261" t="str">
        <f t="shared" ca="1" si="29"/>
        <v/>
      </c>
      <c r="B81" s="262"/>
      <c r="C81" s="263"/>
      <c r="D81" s="426" t="str">
        <f t="shared" ca="1" si="37"/>
        <v/>
      </c>
      <c r="E81" s="427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5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39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35">
      <c r="A82" s="261" t="str">
        <f t="shared" ca="1" si="29"/>
        <v/>
      </c>
      <c r="B82" s="262"/>
      <c r="C82" s="263"/>
      <c r="D82" s="426" t="str">
        <f t="shared" ca="1" si="37"/>
        <v/>
      </c>
      <c r="E82" s="427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5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39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35">
      <c r="A83" s="261" t="str">
        <f t="shared" ca="1" si="29"/>
        <v/>
      </c>
      <c r="B83" s="262"/>
      <c r="C83" s="263"/>
      <c r="D83" s="426" t="str">
        <f t="shared" ref="D83:D98" ca="1" si="49">INDEX(AV:AV,MATCH(A83,AR:AR,0))</f>
        <v/>
      </c>
      <c r="E83" s="427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5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39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35">
      <c r="A84" s="261" t="str">
        <f t="shared" ca="1" si="29"/>
        <v/>
      </c>
      <c r="B84" s="262"/>
      <c r="C84" s="263"/>
      <c r="D84" s="426" t="str">
        <f t="shared" ca="1" si="49"/>
        <v/>
      </c>
      <c r="E84" s="427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5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39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35">
      <c r="A85" s="261" t="str">
        <f t="shared" ca="1" si="29"/>
        <v/>
      </c>
      <c r="B85" s="262"/>
      <c r="C85" s="263"/>
      <c r="D85" s="426" t="str">
        <f t="shared" ca="1" si="49"/>
        <v/>
      </c>
      <c r="E85" s="427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5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39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35">
      <c r="A86" s="261" t="str">
        <f t="shared" ref="A86:A97" ca="1" si="60">AW70</f>
        <v/>
      </c>
      <c r="B86" s="262"/>
      <c r="C86" s="263"/>
      <c r="D86" s="426" t="str">
        <f t="shared" ca="1" si="49"/>
        <v/>
      </c>
      <c r="E86" s="427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5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39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35">
      <c r="A87" s="261" t="str">
        <f t="shared" ca="1" si="60"/>
        <v/>
      </c>
      <c r="B87" s="262"/>
      <c r="C87" s="263"/>
      <c r="D87" s="426" t="str">
        <f t="shared" ca="1" si="49"/>
        <v/>
      </c>
      <c r="E87" s="427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5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39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35">
      <c r="A88" s="261" t="str">
        <f t="shared" ca="1" si="60"/>
        <v/>
      </c>
      <c r="B88" s="262"/>
      <c r="C88" s="263"/>
      <c r="D88" s="426" t="str">
        <f t="shared" ca="1" si="49"/>
        <v/>
      </c>
      <c r="E88" s="427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5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39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35">
      <c r="A89" s="261" t="str">
        <f t="shared" ca="1" si="60"/>
        <v/>
      </c>
      <c r="B89" s="262"/>
      <c r="C89" s="263"/>
      <c r="D89" s="426" t="str">
        <f t="shared" ca="1" si="49"/>
        <v/>
      </c>
      <c r="E89" s="427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5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39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35">
      <c r="A90" s="261" t="str">
        <f t="shared" ca="1" si="60"/>
        <v/>
      </c>
      <c r="B90" s="262"/>
      <c r="C90" s="263"/>
      <c r="D90" s="426" t="str">
        <f t="shared" ca="1" si="49"/>
        <v/>
      </c>
      <c r="E90" s="427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5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39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35">
      <c r="A91" s="261" t="str">
        <f t="shared" ca="1" si="60"/>
        <v/>
      </c>
      <c r="B91" s="262"/>
      <c r="C91" s="263"/>
      <c r="D91" s="426" t="str">
        <f t="shared" ca="1" si="49"/>
        <v/>
      </c>
      <c r="E91" s="427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5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39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35">
      <c r="A92" s="261" t="str">
        <f t="shared" ca="1" si="60"/>
        <v/>
      </c>
      <c r="B92" s="262"/>
      <c r="C92" s="263"/>
      <c r="D92" s="426" t="str">
        <f t="shared" ca="1" si="49"/>
        <v/>
      </c>
      <c r="E92" s="427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5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39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35">
      <c r="A93" s="261" t="str">
        <f t="shared" ca="1" si="60"/>
        <v/>
      </c>
      <c r="B93" s="262"/>
      <c r="C93" s="263"/>
      <c r="D93" s="426" t="str">
        <f t="shared" ca="1" si="49"/>
        <v/>
      </c>
      <c r="E93" s="427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5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39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35">
      <c r="A94" s="261" t="str">
        <f t="shared" ca="1" si="60"/>
        <v/>
      </c>
      <c r="B94" s="262"/>
      <c r="C94" s="263"/>
      <c r="D94" s="426" t="str">
        <f t="shared" ca="1" si="49"/>
        <v/>
      </c>
      <c r="E94" s="427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5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39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35">
      <c r="A95" s="261" t="str">
        <f t="shared" ca="1" si="60"/>
        <v/>
      </c>
      <c r="B95" s="262"/>
      <c r="C95" s="263"/>
      <c r="D95" s="426" t="str">
        <f t="shared" ca="1" si="49"/>
        <v/>
      </c>
      <c r="E95" s="427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5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39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35">
      <c r="A96" s="261" t="str">
        <f t="shared" ca="1" si="60"/>
        <v/>
      </c>
      <c r="B96" s="262"/>
      <c r="C96" s="263"/>
      <c r="D96" s="426" t="str">
        <f t="shared" ca="1" si="49"/>
        <v/>
      </c>
      <c r="E96" s="427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5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39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35">
      <c r="A97" s="261" t="str">
        <f t="shared" ca="1" si="60"/>
        <v/>
      </c>
      <c r="B97" s="262"/>
      <c r="C97" s="263"/>
      <c r="D97" s="426" t="str">
        <f t="shared" ca="1" si="49"/>
        <v/>
      </c>
      <c r="E97" s="427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5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39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" thickBot="1" x14ac:dyDescent="0.4">
      <c r="A98" s="264" t="str">
        <f ca="1">AW82</f>
        <v/>
      </c>
      <c r="B98" s="265"/>
      <c r="C98" s="266"/>
      <c r="D98" s="438" t="str">
        <f t="shared" ca="1" si="49"/>
        <v/>
      </c>
      <c r="E98" s="439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5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39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35">
      <c r="A99" s="258"/>
      <c r="P99" s="203"/>
      <c r="Q99" s="203"/>
      <c r="R99" s="203"/>
      <c r="S99" s="203"/>
      <c r="T99" s="203"/>
      <c r="U99" s="213"/>
      <c r="V99" s="255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39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35">
      <c r="A100" s="258"/>
      <c r="P100" s="203"/>
      <c r="Q100" s="203"/>
      <c r="R100" s="203"/>
      <c r="S100" s="203"/>
      <c r="T100" s="203"/>
      <c r="U100" s="213"/>
      <c r="V100" s="255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39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35">
      <c r="A101" s="258"/>
      <c r="P101" s="203"/>
      <c r="Q101" s="203"/>
      <c r="R101" s="203"/>
      <c r="S101" s="203"/>
      <c r="T101" s="203"/>
      <c r="U101" s="213"/>
      <c r="V101" s="255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39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35">
      <c r="A102" s="258"/>
      <c r="P102" s="203"/>
      <c r="Q102" s="203"/>
      <c r="R102" s="203"/>
      <c r="S102" s="203"/>
      <c r="T102" s="203"/>
      <c r="U102" s="213"/>
      <c r="V102" s="255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39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35">
      <c r="A103" s="258"/>
      <c r="P103" s="203"/>
      <c r="Q103" s="203"/>
      <c r="R103" s="203"/>
      <c r="S103" s="203"/>
      <c r="T103" s="203"/>
      <c r="U103" s="213"/>
      <c r="V103" s="255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39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35">
      <c r="A104" s="258"/>
      <c r="P104" s="203"/>
      <c r="Q104" s="203"/>
      <c r="R104" s="203"/>
      <c r="S104" s="203"/>
      <c r="T104" s="203"/>
      <c r="U104" s="213"/>
      <c r="V104" s="255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39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35">
      <c r="A105" s="258"/>
      <c r="P105" s="203"/>
      <c r="Q105" s="203"/>
      <c r="R105" s="203"/>
      <c r="S105" s="203"/>
      <c r="T105" s="203"/>
      <c r="U105" s="213"/>
      <c r="V105" s="255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39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35">
      <c r="A106" s="258"/>
      <c r="P106" s="203"/>
      <c r="Q106" s="203"/>
      <c r="R106" s="203"/>
      <c r="S106" s="203"/>
      <c r="T106" s="203"/>
      <c r="U106" s="213"/>
      <c r="V106" s="255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39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35">
      <c r="A107" s="258"/>
      <c r="P107" s="203"/>
      <c r="Q107" s="203"/>
      <c r="R107" s="203"/>
      <c r="S107" s="203"/>
      <c r="T107" s="203"/>
      <c r="U107" s="213"/>
      <c r="V107" s="255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39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35">
      <c r="A108" s="258"/>
      <c r="P108" s="203"/>
      <c r="Q108" s="203"/>
      <c r="R108" s="203"/>
      <c r="S108" s="203"/>
      <c r="T108" s="203"/>
      <c r="U108" s="213"/>
      <c r="V108" s="255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39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35">
      <c r="A109" s="258"/>
      <c r="P109" s="203"/>
      <c r="Q109" s="203"/>
      <c r="R109" s="203"/>
      <c r="S109" s="203"/>
      <c r="T109" s="203"/>
      <c r="U109" s="213"/>
      <c r="V109" s="255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39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35">
      <c r="A110" s="258"/>
      <c r="P110" s="203"/>
      <c r="Q110" s="203"/>
      <c r="R110" s="203"/>
      <c r="S110" s="203"/>
      <c r="T110" s="203"/>
      <c r="U110" s="213"/>
      <c r="V110" s="255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39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35">
      <c r="A111" s="258"/>
      <c r="P111" s="203"/>
      <c r="Q111" s="203"/>
      <c r="R111" s="203"/>
      <c r="S111" s="203"/>
      <c r="T111" s="203"/>
      <c r="U111" s="213"/>
      <c r="V111" s="255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39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35">
      <c r="A112" s="258"/>
      <c r="P112" s="203"/>
      <c r="Q112" s="203"/>
      <c r="R112" s="203"/>
      <c r="S112" s="203"/>
      <c r="T112" s="203"/>
      <c r="U112" s="213"/>
      <c r="V112" s="255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39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35">
      <c r="A113" s="258"/>
      <c r="P113" s="203"/>
      <c r="Q113" s="203"/>
      <c r="R113" s="203"/>
      <c r="S113" s="203"/>
      <c r="T113" s="203"/>
      <c r="U113" s="213"/>
      <c r="V113" s="255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39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35">
      <c r="A114" s="258"/>
      <c r="P114" s="203"/>
      <c r="Q114" s="203"/>
      <c r="R114" s="203"/>
      <c r="S114" s="203"/>
      <c r="T114" s="203"/>
      <c r="U114" s="213"/>
      <c r="V114" s="255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39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35">
      <c r="A115" s="258"/>
      <c r="P115" s="203"/>
      <c r="Q115" s="203"/>
      <c r="R115" s="203"/>
      <c r="S115" s="203"/>
      <c r="T115" s="203"/>
      <c r="U115" s="213"/>
      <c r="V115" s="255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39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35">
      <c r="A116" s="258"/>
      <c r="P116" s="203"/>
      <c r="Q116" s="203"/>
      <c r="R116" s="203"/>
      <c r="S116" s="203"/>
      <c r="T116" s="203"/>
      <c r="U116" s="213"/>
      <c r="V116" s="255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39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35">
      <c r="A117" s="258"/>
      <c r="P117" s="203"/>
      <c r="Q117" s="203"/>
      <c r="R117" s="203"/>
      <c r="S117" s="203"/>
      <c r="T117" s="203"/>
      <c r="U117" s="213"/>
      <c r="V117" s="255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39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35">
      <c r="A118" s="258"/>
      <c r="P118" s="203"/>
      <c r="Q118" s="203"/>
      <c r="R118" s="203"/>
      <c r="S118" s="203"/>
      <c r="T118" s="203"/>
      <c r="U118" s="213"/>
      <c r="V118" s="255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39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35">
      <c r="A119" s="258"/>
      <c r="P119" s="203"/>
      <c r="Q119" s="203"/>
      <c r="R119" s="203"/>
      <c r="S119" s="203"/>
      <c r="T119" s="203"/>
      <c r="U119" s="213"/>
      <c r="V119" s="255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39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35">
      <c r="A120" s="258"/>
      <c r="P120" s="203"/>
      <c r="Q120" s="203"/>
      <c r="R120" s="203"/>
      <c r="S120" s="203"/>
      <c r="T120" s="203"/>
      <c r="U120" s="213"/>
      <c r="V120" s="255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39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35">
      <c r="A121" s="258"/>
      <c r="P121" s="203"/>
      <c r="Q121" s="203"/>
      <c r="R121" s="203"/>
      <c r="S121" s="203"/>
      <c r="T121" s="203"/>
      <c r="U121" s="213"/>
      <c r="V121" s="255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39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35">
      <c r="A122" s="258"/>
      <c r="P122" s="203"/>
      <c r="Q122" s="203"/>
      <c r="R122" s="203"/>
      <c r="S122" s="203"/>
      <c r="T122" s="203"/>
      <c r="U122" s="213"/>
      <c r="V122" s="255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39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35">
      <c r="A123" s="258"/>
      <c r="P123" s="203"/>
      <c r="Q123" s="203"/>
      <c r="R123" s="203"/>
      <c r="S123" s="203"/>
      <c r="T123" s="203"/>
      <c r="U123" s="213"/>
      <c r="V123" s="255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39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35">
      <c r="A124" s="258"/>
      <c r="P124" s="203"/>
      <c r="Q124" s="203"/>
      <c r="R124" s="203"/>
      <c r="S124" s="203"/>
      <c r="T124" s="203"/>
      <c r="U124" s="213"/>
      <c r="V124" s="255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39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35">
      <c r="A125" s="258"/>
      <c r="P125" s="203"/>
      <c r="Q125" s="203"/>
      <c r="R125" s="203"/>
      <c r="S125" s="203"/>
      <c r="T125" s="203"/>
      <c r="U125" s="213"/>
      <c r="V125" s="255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39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35">
      <c r="A126" s="258"/>
      <c r="P126" s="203"/>
      <c r="Q126" s="203"/>
      <c r="R126" s="203"/>
      <c r="S126" s="203"/>
      <c r="T126" s="203"/>
      <c r="U126" s="213"/>
      <c r="V126" s="255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39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35">
      <c r="A127" s="258"/>
      <c r="P127" s="203"/>
      <c r="Q127" s="203"/>
      <c r="R127" s="203"/>
      <c r="S127" s="203"/>
      <c r="T127" s="203"/>
      <c r="U127" s="213"/>
      <c r="V127" s="255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39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35">
      <c r="A128" s="258"/>
      <c r="P128" s="203"/>
      <c r="Q128" s="203"/>
      <c r="R128" s="203"/>
      <c r="S128" s="203"/>
      <c r="T128" s="203"/>
      <c r="U128" s="213"/>
      <c r="V128" s="255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39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35">
      <c r="A129" s="258"/>
      <c r="P129" s="203"/>
      <c r="Q129" s="203"/>
      <c r="R129" s="203"/>
      <c r="S129" s="203"/>
      <c r="T129" s="203"/>
      <c r="U129" s="213"/>
      <c r="V129" s="255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39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35">
      <c r="A130" s="258"/>
      <c r="P130" s="203"/>
      <c r="Q130" s="203"/>
      <c r="R130" s="203"/>
      <c r="S130" s="203"/>
      <c r="T130" s="203"/>
      <c r="U130" s="213"/>
      <c r="V130" s="255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39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35">
      <c r="A131" s="258"/>
      <c r="P131" s="203"/>
      <c r="Q131" s="203"/>
      <c r="R131" s="203"/>
      <c r="S131" s="203"/>
      <c r="T131" s="203"/>
      <c r="U131" s="213"/>
      <c r="V131" s="255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39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35">
      <c r="A132" s="258"/>
      <c r="P132" s="203"/>
      <c r="Q132" s="203"/>
      <c r="R132" s="203"/>
      <c r="S132" s="203"/>
      <c r="T132" s="203"/>
      <c r="U132" s="213"/>
      <c r="V132" s="255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39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35">
      <c r="A133" s="258"/>
      <c r="P133" s="203"/>
      <c r="Q133" s="203"/>
      <c r="R133" s="203"/>
      <c r="S133" s="203"/>
      <c r="T133" s="203"/>
      <c r="U133" s="213"/>
      <c r="V133" s="255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39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35">
      <c r="A134" s="258"/>
      <c r="P134" s="203"/>
      <c r="Q134" s="203"/>
      <c r="R134" s="203"/>
      <c r="S134" s="203"/>
      <c r="T134" s="203"/>
      <c r="U134" s="213"/>
      <c r="V134" s="255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39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35">
      <c r="A135" s="258"/>
      <c r="P135" s="203"/>
      <c r="Q135" s="203"/>
      <c r="R135" s="203"/>
      <c r="S135" s="203"/>
      <c r="T135" s="203"/>
      <c r="U135" s="213"/>
      <c r="V135" s="255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39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35">
      <c r="A136" s="258"/>
      <c r="P136" s="203"/>
      <c r="Q136" s="203"/>
      <c r="R136" s="203"/>
      <c r="S136" s="203"/>
      <c r="T136" s="203"/>
      <c r="U136" s="213"/>
      <c r="V136" s="255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39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35">
      <c r="A137" s="258"/>
      <c r="P137" s="203"/>
      <c r="Q137" s="203"/>
      <c r="R137" s="203"/>
      <c r="S137" s="203"/>
      <c r="T137" s="203"/>
      <c r="U137" s="213"/>
      <c r="V137" s="255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39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35">
      <c r="A138" s="258"/>
      <c r="P138" s="203"/>
      <c r="Q138" s="203"/>
      <c r="R138" s="203"/>
      <c r="S138" s="203"/>
      <c r="T138" s="203"/>
      <c r="U138" s="213"/>
      <c r="V138" s="255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39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35">
      <c r="A139" s="258"/>
      <c r="P139" s="203"/>
      <c r="Q139" s="203"/>
      <c r="R139" s="203"/>
      <c r="S139" s="203"/>
      <c r="T139" s="203"/>
      <c r="U139" s="213"/>
      <c r="V139" s="255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39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35">
      <c r="A140" s="258"/>
      <c r="P140" s="203"/>
      <c r="Q140" s="203"/>
      <c r="R140" s="203"/>
      <c r="S140" s="203"/>
      <c r="T140" s="203"/>
      <c r="U140" s="213"/>
      <c r="V140" s="255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39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35">
      <c r="A141" s="258"/>
      <c r="P141" s="203"/>
      <c r="Q141" s="203"/>
      <c r="R141" s="203"/>
      <c r="S141" s="203"/>
      <c r="T141" s="203"/>
      <c r="U141" s="213"/>
      <c r="V141" s="255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39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35">
      <c r="A142" s="258"/>
      <c r="P142" s="203"/>
      <c r="Q142" s="203"/>
      <c r="R142" s="203"/>
      <c r="S142" s="203"/>
      <c r="T142" s="203"/>
      <c r="U142" s="213"/>
      <c r="V142" s="255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39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35">
      <c r="A143" s="258"/>
      <c r="P143" s="203"/>
      <c r="Q143" s="203"/>
      <c r="R143" s="203"/>
      <c r="S143" s="203"/>
      <c r="T143" s="203"/>
      <c r="U143" s="213"/>
      <c r="V143" s="255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2">COUNTIF($X143:$AB143,"="&amp;AD$2)</f>
        <v>0</v>
      </c>
      <c r="AE143" s="213">
        <f t="shared" ca="1" si="62"/>
        <v>0</v>
      </c>
      <c r="AF143" s="213">
        <f t="shared" ca="1" si="62"/>
        <v>0</v>
      </c>
      <c r="AG143" s="213">
        <f t="shared" ca="1" si="62"/>
        <v>0</v>
      </c>
      <c r="AH143" s="213">
        <f t="shared" ca="1" si="62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39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35">
      <c r="A144" s="258"/>
      <c r="P144" s="203"/>
      <c r="Q144" s="203"/>
      <c r="R144" s="203"/>
      <c r="S144" s="203"/>
      <c r="T144" s="203"/>
      <c r="U144" s="213"/>
      <c r="V144" s="255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2"/>
        <v>0</v>
      </c>
      <c r="AE144" s="213">
        <f t="shared" ca="1" si="62"/>
        <v>0</v>
      </c>
      <c r="AF144" s="213">
        <f t="shared" ca="1" si="62"/>
        <v>0</v>
      </c>
      <c r="AG144" s="213">
        <f t="shared" ca="1" si="62"/>
        <v>0</v>
      </c>
      <c r="AH144" s="213">
        <f t="shared" ca="1" si="62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39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35">
      <c r="A145" s="258"/>
      <c r="P145" s="203"/>
      <c r="Q145" s="203"/>
      <c r="R145" s="203"/>
      <c r="S145" s="203"/>
      <c r="T145" s="203"/>
      <c r="U145" s="213"/>
      <c r="V145" s="255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2"/>
        <v>0</v>
      </c>
      <c r="AE145" s="213">
        <f t="shared" ca="1" si="62"/>
        <v>0</v>
      </c>
      <c r="AF145" s="213">
        <f t="shared" ca="1" si="62"/>
        <v>0</v>
      </c>
      <c r="AG145" s="213">
        <f t="shared" ca="1" si="62"/>
        <v>0</v>
      </c>
      <c r="AH145" s="213">
        <f t="shared" ca="1" si="62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39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35">
      <c r="A146" s="258"/>
      <c r="P146" s="203"/>
      <c r="Q146" s="203"/>
      <c r="R146" s="203"/>
      <c r="S146" s="203"/>
      <c r="T146" s="203"/>
      <c r="U146" s="213"/>
      <c r="V146" s="255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2"/>
        <v>0</v>
      </c>
      <c r="AE146" s="213">
        <f t="shared" ca="1" si="62"/>
        <v>0</v>
      </c>
      <c r="AF146" s="213">
        <f t="shared" ca="1" si="62"/>
        <v>0</v>
      </c>
      <c r="AG146" s="213">
        <f t="shared" ca="1" si="62"/>
        <v>0</v>
      </c>
      <c r="AH146" s="213">
        <f t="shared" ca="1" si="62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39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35">
      <c r="A147" s="258"/>
      <c r="P147" s="203"/>
      <c r="Q147" s="203"/>
      <c r="R147" s="203"/>
      <c r="S147" s="203"/>
      <c r="T147" s="203"/>
      <c r="U147" s="213"/>
      <c r="V147" s="255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2"/>
        <v>0</v>
      </c>
      <c r="AE147" s="213">
        <f t="shared" ca="1" si="62"/>
        <v>0</v>
      </c>
      <c r="AF147" s="213">
        <f t="shared" ca="1" si="62"/>
        <v>0</v>
      </c>
      <c r="AG147" s="213">
        <f t="shared" ca="1" si="62"/>
        <v>0</v>
      </c>
      <c r="AH147" s="213">
        <f t="shared" ca="1" si="62"/>
        <v>0</v>
      </c>
      <c r="AI147" s="213">
        <f t="shared" ca="1" si="47"/>
        <v>0</v>
      </c>
      <c r="AJ147" s="213" t="str">
        <f t="shared" ref="AJ147:AJ210" ca="1" si="63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4">IF(AD147=0,"",IF($X147=AD$2,"/R1","")&amp;IF($Y147=AD$2,"/R2","")&amp;IF($Z147=AD$2,"/R3","")&amp;IF($AA147=AD$2,"/F","")&amp;IF($AB147=AD$2,"/PO",""))</f>
        <v/>
      </c>
      <c r="AL147" s="213" t="str">
        <f t="shared" ref="AL147:AL210" ca="1" si="65">IF(AE147=0,"",IF($X147=AE$2,"/R1","")&amp;IF($Y147=AE$2,"/R2","")&amp;IF($Z147=AE$2,"/R3","")&amp;IF($AA147=AE$2,"/F","")&amp;IF($AB147=AE$2,"/PO",""))</f>
        <v/>
      </c>
      <c r="AM147" s="213" t="str">
        <f t="shared" ref="AM147:AM210" ca="1" si="66">IF(AF147=0,"",IF($X147=AF$2,"/R1","")&amp;IF($Y147=AF$2,"/R2","")&amp;IF($Z147=AF$2,"/R3","")&amp;IF($AA147=AF$2,"/F","")&amp;IF($AB147=AF$2,"/PO",""))</f>
        <v/>
      </c>
      <c r="AN147" s="213" t="str">
        <f t="shared" ref="AN147:AN210" ca="1" si="67">IF(AG147=0,"",IF($X147=AG$2,"/R1","")&amp;IF($Y147=AG$2,"/R2","")&amp;IF($Z147=AG$2,"/R3","")&amp;IF($AA147=AG$2,"/F","")&amp;IF($AB147=AG$2,"/PO",""))</f>
        <v/>
      </c>
      <c r="AO147" s="213" t="str">
        <f t="shared" ref="AO147:AO210" ca="1" si="68">IF(AH147=0,"",IF($X147=AH$2,"/R1","")&amp;IF($Y147=AH$2,"/R2","")&amp;IF($Z147=AH$2,"/R3","")&amp;IF($AA147=AH$2,"/F","")&amp;IF($AB147=AH$2,"/PO",""))</f>
        <v/>
      </c>
      <c r="AP147" s="213" t="str">
        <f t="shared" ref="AP147:AP210" ca="1" si="69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0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1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39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35">
      <c r="A148" s="258"/>
      <c r="P148" s="203"/>
      <c r="Q148" s="203"/>
      <c r="R148" s="203"/>
      <c r="S148" s="203"/>
      <c r="T148" s="203"/>
      <c r="U148" s="213"/>
      <c r="V148" s="255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2"/>
        <v>0</v>
      </c>
      <c r="AE148" s="213">
        <f t="shared" ca="1" si="62"/>
        <v>0</v>
      </c>
      <c r="AF148" s="213">
        <f t="shared" ca="1" si="62"/>
        <v>0</v>
      </c>
      <c r="AG148" s="213">
        <f t="shared" ca="1" si="62"/>
        <v>0</v>
      </c>
      <c r="AH148" s="213">
        <f t="shared" ca="1" si="62"/>
        <v>0</v>
      </c>
      <c r="AI148" s="213">
        <f t="shared" ca="1" si="47"/>
        <v>0</v>
      </c>
      <c r="AJ148" s="213" t="str">
        <f t="shared" ca="1" si="63"/>
        <v/>
      </c>
      <c r="AK148" s="213" t="str">
        <f t="shared" ca="1" si="64"/>
        <v/>
      </c>
      <c r="AL148" s="213" t="str">
        <f t="shared" ca="1" si="65"/>
        <v/>
      </c>
      <c r="AM148" s="213" t="str">
        <f t="shared" ca="1" si="66"/>
        <v/>
      </c>
      <c r="AN148" s="213" t="str">
        <f t="shared" ca="1" si="67"/>
        <v/>
      </c>
      <c r="AO148" s="213" t="str">
        <f t="shared" ca="1" si="68"/>
        <v/>
      </c>
      <c r="AP148" s="213" t="str">
        <f t="shared" ca="1" si="69"/>
        <v/>
      </c>
      <c r="AQ148" s="213" t="str">
        <f t="shared" ca="1" si="70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1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39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35">
      <c r="A149" s="258"/>
      <c r="P149" s="203"/>
      <c r="Q149" s="203"/>
      <c r="R149" s="203"/>
      <c r="S149" s="203"/>
      <c r="T149" s="203"/>
      <c r="U149" s="213"/>
      <c r="V149" s="255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2"/>
        <v>0</v>
      </c>
      <c r="AE149" s="213">
        <f t="shared" ca="1" si="62"/>
        <v>0</v>
      </c>
      <c r="AF149" s="213">
        <f t="shared" ca="1" si="62"/>
        <v>0</v>
      </c>
      <c r="AG149" s="213">
        <f t="shared" ca="1" si="62"/>
        <v>0</v>
      </c>
      <c r="AH149" s="213">
        <f t="shared" ca="1" si="62"/>
        <v>0</v>
      </c>
      <c r="AI149" s="213">
        <f t="shared" ca="1" si="47"/>
        <v>0</v>
      </c>
      <c r="AJ149" s="213" t="str">
        <f t="shared" ca="1" si="63"/>
        <v/>
      </c>
      <c r="AK149" s="213" t="str">
        <f t="shared" ca="1" si="64"/>
        <v/>
      </c>
      <c r="AL149" s="213" t="str">
        <f t="shared" ca="1" si="65"/>
        <v/>
      </c>
      <c r="AM149" s="213" t="str">
        <f t="shared" ca="1" si="66"/>
        <v/>
      </c>
      <c r="AN149" s="213" t="str">
        <f t="shared" ca="1" si="67"/>
        <v/>
      </c>
      <c r="AO149" s="213" t="str">
        <f t="shared" ca="1" si="68"/>
        <v/>
      </c>
      <c r="AP149" s="213" t="str">
        <f t="shared" ca="1" si="69"/>
        <v/>
      </c>
      <c r="AQ149" s="213" t="str">
        <f t="shared" ca="1" si="70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1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39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35">
      <c r="A150" s="258"/>
      <c r="P150" s="203"/>
      <c r="Q150" s="203"/>
      <c r="R150" s="203"/>
      <c r="S150" s="203"/>
      <c r="T150" s="203"/>
      <c r="U150" s="213"/>
      <c r="V150" s="255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2"/>
        <v>0</v>
      </c>
      <c r="AE150" s="213">
        <f t="shared" ca="1" si="62"/>
        <v>0</v>
      </c>
      <c r="AF150" s="213">
        <f t="shared" ca="1" si="62"/>
        <v>0</v>
      </c>
      <c r="AG150" s="213">
        <f t="shared" ca="1" si="62"/>
        <v>0</v>
      </c>
      <c r="AH150" s="213">
        <f t="shared" ca="1" si="62"/>
        <v>0</v>
      </c>
      <c r="AI150" s="213">
        <f t="shared" ca="1" si="47"/>
        <v>0</v>
      </c>
      <c r="AJ150" s="213" t="str">
        <f t="shared" ca="1" si="63"/>
        <v/>
      </c>
      <c r="AK150" s="213" t="str">
        <f t="shared" ca="1" si="64"/>
        <v/>
      </c>
      <c r="AL150" s="213" t="str">
        <f t="shared" ca="1" si="65"/>
        <v/>
      </c>
      <c r="AM150" s="213" t="str">
        <f t="shared" ca="1" si="66"/>
        <v/>
      </c>
      <c r="AN150" s="213" t="str">
        <f t="shared" ca="1" si="67"/>
        <v/>
      </c>
      <c r="AO150" s="213" t="str">
        <f t="shared" ca="1" si="68"/>
        <v/>
      </c>
      <c r="AP150" s="213" t="str">
        <f t="shared" ca="1" si="69"/>
        <v/>
      </c>
      <c r="AQ150" s="213" t="str">
        <f t="shared" ca="1" si="70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1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39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35">
      <c r="A151" s="258"/>
      <c r="P151" s="203"/>
      <c r="Q151" s="203"/>
      <c r="R151" s="203"/>
      <c r="S151" s="203"/>
      <c r="T151" s="203"/>
      <c r="U151" s="213"/>
      <c r="V151" s="255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2"/>
        <v>0</v>
      </c>
      <c r="AE151" s="213">
        <f t="shared" ca="1" si="62"/>
        <v>0</v>
      </c>
      <c r="AF151" s="213">
        <f t="shared" ca="1" si="62"/>
        <v>0</v>
      </c>
      <c r="AG151" s="213">
        <f t="shared" ca="1" si="62"/>
        <v>0</v>
      </c>
      <c r="AH151" s="213">
        <f t="shared" ca="1" si="62"/>
        <v>0</v>
      </c>
      <c r="AI151" s="213">
        <f t="shared" ca="1" si="47"/>
        <v>0</v>
      </c>
      <c r="AJ151" s="213" t="str">
        <f t="shared" ca="1" si="63"/>
        <v/>
      </c>
      <c r="AK151" s="213" t="str">
        <f t="shared" ca="1" si="64"/>
        <v/>
      </c>
      <c r="AL151" s="213" t="str">
        <f t="shared" ca="1" si="65"/>
        <v/>
      </c>
      <c r="AM151" s="213" t="str">
        <f t="shared" ca="1" si="66"/>
        <v/>
      </c>
      <c r="AN151" s="213" t="str">
        <f t="shared" ca="1" si="67"/>
        <v/>
      </c>
      <c r="AO151" s="213" t="str">
        <f t="shared" ca="1" si="68"/>
        <v/>
      </c>
      <c r="AP151" s="213" t="str">
        <f t="shared" ca="1" si="69"/>
        <v/>
      </c>
      <c r="AQ151" s="213" t="str">
        <f t="shared" ca="1" si="70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1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39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35">
      <c r="A152" s="258"/>
      <c r="P152" s="203"/>
      <c r="Q152" s="203"/>
      <c r="R152" s="203"/>
      <c r="S152" s="203"/>
      <c r="T152" s="203"/>
      <c r="U152" s="213"/>
      <c r="V152" s="255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2"/>
        <v>0</v>
      </c>
      <c r="AE152" s="213">
        <f t="shared" ca="1" si="62"/>
        <v>0</v>
      </c>
      <c r="AF152" s="213">
        <f t="shared" ca="1" si="62"/>
        <v>0</v>
      </c>
      <c r="AG152" s="213">
        <f t="shared" ca="1" si="62"/>
        <v>0</v>
      </c>
      <c r="AH152" s="213">
        <f t="shared" ca="1" si="62"/>
        <v>0</v>
      </c>
      <c r="AI152" s="213">
        <f t="shared" ca="1" si="47"/>
        <v>0</v>
      </c>
      <c r="AJ152" s="213" t="str">
        <f t="shared" ca="1" si="63"/>
        <v/>
      </c>
      <c r="AK152" s="213" t="str">
        <f t="shared" ca="1" si="64"/>
        <v/>
      </c>
      <c r="AL152" s="213" t="str">
        <f t="shared" ca="1" si="65"/>
        <v/>
      </c>
      <c r="AM152" s="213" t="str">
        <f t="shared" ca="1" si="66"/>
        <v/>
      </c>
      <c r="AN152" s="213" t="str">
        <f t="shared" ca="1" si="67"/>
        <v/>
      </c>
      <c r="AO152" s="213" t="str">
        <f t="shared" ca="1" si="68"/>
        <v/>
      </c>
      <c r="AP152" s="213" t="str">
        <f t="shared" ca="1" si="69"/>
        <v/>
      </c>
      <c r="AQ152" s="213" t="str">
        <f t="shared" ca="1" si="70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1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39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35">
      <c r="A153" s="258"/>
      <c r="P153" s="203"/>
      <c r="Q153" s="203"/>
      <c r="R153" s="203"/>
      <c r="S153" s="203"/>
      <c r="T153" s="203"/>
      <c r="U153" s="213"/>
      <c r="V153" s="255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2"/>
        <v>0</v>
      </c>
      <c r="AE153" s="213">
        <f t="shared" ca="1" si="62"/>
        <v>0</v>
      </c>
      <c r="AF153" s="213">
        <f t="shared" ca="1" si="62"/>
        <v>0</v>
      </c>
      <c r="AG153" s="213">
        <f t="shared" ca="1" si="62"/>
        <v>0</v>
      </c>
      <c r="AH153" s="213">
        <f t="shared" ca="1" si="62"/>
        <v>0</v>
      </c>
      <c r="AI153" s="213">
        <f t="shared" ca="1" si="47"/>
        <v>0</v>
      </c>
      <c r="AJ153" s="213" t="str">
        <f t="shared" ca="1" si="63"/>
        <v/>
      </c>
      <c r="AK153" s="213" t="str">
        <f t="shared" ca="1" si="64"/>
        <v/>
      </c>
      <c r="AL153" s="213" t="str">
        <f t="shared" ca="1" si="65"/>
        <v/>
      </c>
      <c r="AM153" s="213" t="str">
        <f t="shared" ca="1" si="66"/>
        <v/>
      </c>
      <c r="AN153" s="213" t="str">
        <f t="shared" ca="1" si="67"/>
        <v/>
      </c>
      <c r="AO153" s="213" t="str">
        <f t="shared" ca="1" si="68"/>
        <v/>
      </c>
      <c r="AP153" s="213" t="str">
        <f t="shared" ca="1" si="69"/>
        <v/>
      </c>
      <c r="AQ153" s="213" t="str">
        <f t="shared" ca="1" si="70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1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39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35">
      <c r="A154" s="258"/>
      <c r="P154" s="203"/>
      <c r="Q154" s="203"/>
      <c r="R154" s="203"/>
      <c r="S154" s="203"/>
      <c r="T154" s="203"/>
      <c r="U154" s="213"/>
      <c r="V154" s="255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2"/>
        <v>0</v>
      </c>
      <c r="AE154" s="213">
        <f t="shared" ca="1" si="62"/>
        <v>0</v>
      </c>
      <c r="AF154" s="213">
        <f t="shared" ca="1" si="62"/>
        <v>0</v>
      </c>
      <c r="AG154" s="213">
        <f t="shared" ca="1" si="62"/>
        <v>0</v>
      </c>
      <c r="AH154" s="213">
        <f t="shared" ca="1" si="62"/>
        <v>0</v>
      </c>
      <c r="AI154" s="213">
        <f t="shared" ca="1" si="47"/>
        <v>0</v>
      </c>
      <c r="AJ154" s="213" t="str">
        <f t="shared" ca="1" si="63"/>
        <v/>
      </c>
      <c r="AK154" s="213" t="str">
        <f t="shared" ca="1" si="64"/>
        <v/>
      </c>
      <c r="AL154" s="213" t="str">
        <f t="shared" ca="1" si="65"/>
        <v/>
      </c>
      <c r="AM154" s="213" t="str">
        <f t="shared" ca="1" si="66"/>
        <v/>
      </c>
      <c r="AN154" s="213" t="str">
        <f t="shared" ca="1" si="67"/>
        <v/>
      </c>
      <c r="AO154" s="213" t="str">
        <f t="shared" ca="1" si="68"/>
        <v/>
      </c>
      <c r="AP154" s="213" t="str">
        <f t="shared" ca="1" si="69"/>
        <v/>
      </c>
      <c r="AQ154" s="213" t="str">
        <f t="shared" ca="1" si="70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1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39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35">
      <c r="A155" s="258"/>
      <c r="P155" s="203"/>
      <c r="Q155" s="203"/>
      <c r="R155" s="203"/>
      <c r="S155" s="203"/>
      <c r="T155" s="203"/>
      <c r="U155" s="213"/>
      <c r="V155" s="255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2"/>
        <v>0</v>
      </c>
      <c r="AE155" s="213">
        <f t="shared" ca="1" si="62"/>
        <v>0</v>
      </c>
      <c r="AF155" s="213">
        <f t="shared" ca="1" si="62"/>
        <v>0</v>
      </c>
      <c r="AG155" s="213">
        <f t="shared" ca="1" si="62"/>
        <v>0</v>
      </c>
      <c r="AH155" s="213">
        <f t="shared" ca="1" si="62"/>
        <v>0</v>
      </c>
      <c r="AI155" s="213">
        <f t="shared" ca="1" si="47"/>
        <v>0</v>
      </c>
      <c r="AJ155" s="213" t="str">
        <f t="shared" ca="1" si="63"/>
        <v/>
      </c>
      <c r="AK155" s="213" t="str">
        <f t="shared" ca="1" si="64"/>
        <v/>
      </c>
      <c r="AL155" s="213" t="str">
        <f t="shared" ca="1" si="65"/>
        <v/>
      </c>
      <c r="AM155" s="213" t="str">
        <f t="shared" ca="1" si="66"/>
        <v/>
      </c>
      <c r="AN155" s="213" t="str">
        <f t="shared" ca="1" si="67"/>
        <v/>
      </c>
      <c r="AO155" s="213" t="str">
        <f t="shared" ca="1" si="68"/>
        <v/>
      </c>
      <c r="AP155" s="213" t="str">
        <f t="shared" ca="1" si="69"/>
        <v/>
      </c>
      <c r="AQ155" s="213" t="str">
        <f t="shared" ca="1" si="70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1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39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35">
      <c r="A156" s="258"/>
      <c r="P156" s="203"/>
      <c r="Q156" s="203"/>
      <c r="R156" s="203"/>
      <c r="S156" s="203"/>
      <c r="T156" s="203"/>
      <c r="U156" s="213"/>
      <c r="V156" s="255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2"/>
        <v>0</v>
      </c>
      <c r="AE156" s="213">
        <f t="shared" ca="1" si="62"/>
        <v>0</v>
      </c>
      <c r="AF156" s="213">
        <f t="shared" ca="1" si="62"/>
        <v>0</v>
      </c>
      <c r="AG156" s="213">
        <f t="shared" ca="1" si="62"/>
        <v>0</v>
      </c>
      <c r="AH156" s="213">
        <f t="shared" ca="1" si="62"/>
        <v>0</v>
      </c>
      <c r="AI156" s="213">
        <f t="shared" ca="1" si="47"/>
        <v>0</v>
      </c>
      <c r="AJ156" s="213" t="str">
        <f t="shared" ca="1" si="63"/>
        <v/>
      </c>
      <c r="AK156" s="213" t="str">
        <f t="shared" ca="1" si="64"/>
        <v/>
      </c>
      <c r="AL156" s="213" t="str">
        <f t="shared" ca="1" si="65"/>
        <v/>
      </c>
      <c r="AM156" s="213" t="str">
        <f t="shared" ca="1" si="66"/>
        <v/>
      </c>
      <c r="AN156" s="213" t="str">
        <f t="shared" ca="1" si="67"/>
        <v/>
      </c>
      <c r="AO156" s="213" t="str">
        <f t="shared" ca="1" si="68"/>
        <v/>
      </c>
      <c r="AP156" s="213" t="str">
        <f t="shared" ca="1" si="69"/>
        <v/>
      </c>
      <c r="AQ156" s="213" t="str">
        <f t="shared" ca="1" si="70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1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39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35">
      <c r="A157" s="258"/>
      <c r="P157" s="203"/>
      <c r="Q157" s="203"/>
      <c r="R157" s="203"/>
      <c r="S157" s="203"/>
      <c r="T157" s="203"/>
      <c r="U157" s="213"/>
      <c r="V157" s="255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2"/>
        <v>0</v>
      </c>
      <c r="AE157" s="213">
        <f t="shared" ca="1" si="62"/>
        <v>0</v>
      </c>
      <c r="AF157" s="213">
        <f t="shared" ca="1" si="62"/>
        <v>0</v>
      </c>
      <c r="AG157" s="213">
        <f t="shared" ca="1" si="62"/>
        <v>0</v>
      </c>
      <c r="AH157" s="213">
        <f t="shared" ca="1" si="62"/>
        <v>0</v>
      </c>
      <c r="AI157" s="213">
        <f t="shared" ca="1" si="47"/>
        <v>0</v>
      </c>
      <c r="AJ157" s="213" t="str">
        <f t="shared" ca="1" si="63"/>
        <v/>
      </c>
      <c r="AK157" s="213" t="str">
        <f t="shared" ca="1" si="64"/>
        <v/>
      </c>
      <c r="AL157" s="213" t="str">
        <f t="shared" ca="1" si="65"/>
        <v/>
      </c>
      <c r="AM157" s="213" t="str">
        <f t="shared" ca="1" si="66"/>
        <v/>
      </c>
      <c r="AN157" s="213" t="str">
        <f t="shared" ca="1" si="67"/>
        <v/>
      </c>
      <c r="AO157" s="213" t="str">
        <f t="shared" ca="1" si="68"/>
        <v/>
      </c>
      <c r="AP157" s="213" t="str">
        <f t="shared" ca="1" si="69"/>
        <v/>
      </c>
      <c r="AQ157" s="213" t="str">
        <f t="shared" ca="1" si="70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1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39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35">
      <c r="A158" s="258"/>
      <c r="P158" s="203"/>
      <c r="Q158" s="203"/>
      <c r="R158" s="203"/>
      <c r="S158" s="203"/>
      <c r="T158" s="203"/>
      <c r="U158" s="213"/>
      <c r="V158" s="255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2"/>
        <v>0</v>
      </c>
      <c r="AE158" s="213">
        <f t="shared" ca="1" si="62"/>
        <v>0</v>
      </c>
      <c r="AF158" s="213">
        <f t="shared" ca="1" si="62"/>
        <v>0</v>
      </c>
      <c r="AG158" s="213">
        <f t="shared" ca="1" si="62"/>
        <v>0</v>
      </c>
      <c r="AH158" s="213">
        <f t="shared" ca="1" si="62"/>
        <v>0</v>
      </c>
      <c r="AI158" s="213">
        <f t="shared" ca="1" si="47"/>
        <v>0</v>
      </c>
      <c r="AJ158" s="213" t="str">
        <f t="shared" ca="1" si="63"/>
        <v/>
      </c>
      <c r="AK158" s="213" t="str">
        <f t="shared" ca="1" si="64"/>
        <v/>
      </c>
      <c r="AL158" s="213" t="str">
        <f t="shared" ca="1" si="65"/>
        <v/>
      </c>
      <c r="AM158" s="213" t="str">
        <f t="shared" ca="1" si="66"/>
        <v/>
      </c>
      <c r="AN158" s="213" t="str">
        <f t="shared" ca="1" si="67"/>
        <v/>
      </c>
      <c r="AO158" s="213" t="str">
        <f t="shared" ca="1" si="68"/>
        <v/>
      </c>
      <c r="AP158" s="213" t="str">
        <f t="shared" ca="1" si="69"/>
        <v/>
      </c>
      <c r="AQ158" s="213" t="str">
        <f t="shared" ca="1" si="70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1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39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35">
      <c r="A159" s="258"/>
      <c r="P159" s="203"/>
      <c r="Q159" s="203"/>
      <c r="R159" s="203"/>
      <c r="S159" s="203"/>
      <c r="T159" s="203"/>
      <c r="U159" s="213"/>
      <c r="V159" s="255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2"/>
        <v>0</v>
      </c>
      <c r="AE159" s="213">
        <f t="shared" ca="1" si="62"/>
        <v>0</v>
      </c>
      <c r="AF159" s="213">
        <f t="shared" ca="1" si="62"/>
        <v>0</v>
      </c>
      <c r="AG159" s="213">
        <f t="shared" ca="1" si="62"/>
        <v>0</v>
      </c>
      <c r="AH159" s="213">
        <f t="shared" ca="1" si="62"/>
        <v>0</v>
      </c>
      <c r="AI159" s="213">
        <f t="shared" ca="1" si="47"/>
        <v>0</v>
      </c>
      <c r="AJ159" s="213" t="str">
        <f t="shared" ca="1" si="63"/>
        <v/>
      </c>
      <c r="AK159" s="213" t="str">
        <f t="shared" ca="1" si="64"/>
        <v/>
      </c>
      <c r="AL159" s="213" t="str">
        <f t="shared" ca="1" si="65"/>
        <v/>
      </c>
      <c r="AM159" s="213" t="str">
        <f t="shared" ca="1" si="66"/>
        <v/>
      </c>
      <c r="AN159" s="213" t="str">
        <f t="shared" ca="1" si="67"/>
        <v/>
      </c>
      <c r="AO159" s="213" t="str">
        <f t="shared" ca="1" si="68"/>
        <v/>
      </c>
      <c r="AP159" s="213" t="str">
        <f t="shared" ca="1" si="69"/>
        <v/>
      </c>
      <c r="AQ159" s="213" t="str">
        <f t="shared" ca="1" si="70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1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39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35">
      <c r="A160" s="258"/>
      <c r="P160" s="203"/>
      <c r="Q160" s="203"/>
      <c r="R160" s="203"/>
      <c r="S160" s="203"/>
      <c r="T160" s="203"/>
      <c r="U160" s="213"/>
      <c r="V160" s="255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2"/>
        <v>0</v>
      </c>
      <c r="AE160" s="213">
        <f t="shared" ca="1" si="62"/>
        <v>0</v>
      </c>
      <c r="AF160" s="213">
        <f t="shared" ca="1" si="62"/>
        <v>0</v>
      </c>
      <c r="AG160" s="213">
        <f t="shared" ca="1" si="62"/>
        <v>0</v>
      </c>
      <c r="AH160" s="213">
        <f t="shared" ca="1" si="62"/>
        <v>0</v>
      </c>
      <c r="AI160" s="213">
        <f t="shared" ca="1" si="47"/>
        <v>0</v>
      </c>
      <c r="AJ160" s="213" t="str">
        <f t="shared" ca="1" si="63"/>
        <v/>
      </c>
      <c r="AK160" s="213" t="str">
        <f t="shared" ca="1" si="64"/>
        <v/>
      </c>
      <c r="AL160" s="213" t="str">
        <f t="shared" ca="1" si="65"/>
        <v/>
      </c>
      <c r="AM160" s="213" t="str">
        <f t="shared" ca="1" si="66"/>
        <v/>
      </c>
      <c r="AN160" s="213" t="str">
        <f t="shared" ca="1" si="67"/>
        <v/>
      </c>
      <c r="AO160" s="213" t="str">
        <f t="shared" ca="1" si="68"/>
        <v/>
      </c>
      <c r="AP160" s="213" t="str">
        <f t="shared" ca="1" si="69"/>
        <v/>
      </c>
      <c r="AQ160" s="213" t="str">
        <f t="shared" ca="1" si="70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1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39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35">
      <c r="A161" s="258"/>
      <c r="P161" s="203"/>
      <c r="Q161" s="203"/>
      <c r="R161" s="203"/>
      <c r="S161" s="203"/>
      <c r="T161" s="203"/>
      <c r="U161" s="213"/>
      <c r="V161" s="255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2"/>
        <v>0</v>
      </c>
      <c r="AE161" s="213">
        <f t="shared" ca="1" si="62"/>
        <v>0</v>
      </c>
      <c r="AF161" s="213">
        <f t="shared" ca="1" si="62"/>
        <v>0</v>
      </c>
      <c r="AG161" s="213">
        <f t="shared" ca="1" si="62"/>
        <v>0</v>
      </c>
      <c r="AH161" s="213">
        <f t="shared" ca="1" si="62"/>
        <v>0</v>
      </c>
      <c r="AI161" s="213">
        <f t="shared" ca="1" si="47"/>
        <v>0</v>
      </c>
      <c r="AJ161" s="213" t="str">
        <f t="shared" ca="1" si="63"/>
        <v/>
      </c>
      <c r="AK161" s="213" t="str">
        <f t="shared" ca="1" si="64"/>
        <v/>
      </c>
      <c r="AL161" s="213" t="str">
        <f t="shared" ca="1" si="65"/>
        <v/>
      </c>
      <c r="AM161" s="213" t="str">
        <f t="shared" ca="1" si="66"/>
        <v/>
      </c>
      <c r="AN161" s="213" t="str">
        <f t="shared" ca="1" si="67"/>
        <v/>
      </c>
      <c r="AO161" s="213" t="str">
        <f t="shared" ca="1" si="68"/>
        <v/>
      </c>
      <c r="AP161" s="213" t="str">
        <f t="shared" ca="1" si="69"/>
        <v/>
      </c>
      <c r="AQ161" s="213" t="str">
        <f t="shared" ca="1" si="70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1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39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35">
      <c r="A162" s="258"/>
      <c r="P162" s="203"/>
      <c r="Q162" s="203"/>
      <c r="R162" s="203"/>
      <c r="S162" s="203"/>
      <c r="T162" s="203"/>
      <c r="U162" s="213"/>
      <c r="V162" s="255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2"/>
        <v>0</v>
      </c>
      <c r="AE162" s="213">
        <f t="shared" ca="1" si="62"/>
        <v>0</v>
      </c>
      <c r="AF162" s="213">
        <f t="shared" ca="1" si="62"/>
        <v>0</v>
      </c>
      <c r="AG162" s="213">
        <f t="shared" ca="1" si="62"/>
        <v>0</v>
      </c>
      <c r="AH162" s="213">
        <f t="shared" ca="1" si="62"/>
        <v>0</v>
      </c>
      <c r="AI162" s="213">
        <f t="shared" ca="1" si="47"/>
        <v>0</v>
      </c>
      <c r="AJ162" s="213" t="str">
        <f t="shared" ca="1" si="63"/>
        <v/>
      </c>
      <c r="AK162" s="213" t="str">
        <f t="shared" ca="1" si="64"/>
        <v/>
      </c>
      <c r="AL162" s="213" t="str">
        <f t="shared" ca="1" si="65"/>
        <v/>
      </c>
      <c r="AM162" s="213" t="str">
        <f t="shared" ca="1" si="66"/>
        <v/>
      </c>
      <c r="AN162" s="213" t="str">
        <f t="shared" ca="1" si="67"/>
        <v/>
      </c>
      <c r="AO162" s="213" t="str">
        <f t="shared" ca="1" si="68"/>
        <v/>
      </c>
      <c r="AP162" s="213" t="str">
        <f t="shared" ca="1" si="69"/>
        <v/>
      </c>
      <c r="AQ162" s="213" t="str">
        <f t="shared" ca="1" si="70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1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39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35">
      <c r="A163" s="258"/>
      <c r="P163" s="203"/>
      <c r="Q163" s="203"/>
      <c r="R163" s="203"/>
      <c r="S163" s="203"/>
      <c r="T163" s="203"/>
      <c r="U163" s="213"/>
      <c r="V163" s="255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2"/>
        <v>0</v>
      </c>
      <c r="AE163" s="213">
        <f t="shared" ca="1" si="62"/>
        <v>0</v>
      </c>
      <c r="AF163" s="213">
        <f t="shared" ca="1" si="62"/>
        <v>0</v>
      </c>
      <c r="AG163" s="213">
        <f t="shared" ca="1" si="62"/>
        <v>0</v>
      </c>
      <c r="AH163" s="213">
        <f t="shared" ca="1" si="62"/>
        <v>0</v>
      </c>
      <c r="AI163" s="213">
        <f t="shared" ca="1" si="47"/>
        <v>0</v>
      </c>
      <c r="AJ163" s="213" t="str">
        <f t="shared" ca="1" si="63"/>
        <v/>
      </c>
      <c r="AK163" s="213" t="str">
        <f t="shared" ca="1" si="64"/>
        <v/>
      </c>
      <c r="AL163" s="213" t="str">
        <f t="shared" ca="1" si="65"/>
        <v/>
      </c>
      <c r="AM163" s="213" t="str">
        <f t="shared" ca="1" si="66"/>
        <v/>
      </c>
      <c r="AN163" s="213" t="str">
        <f t="shared" ca="1" si="67"/>
        <v/>
      </c>
      <c r="AO163" s="213" t="str">
        <f t="shared" ca="1" si="68"/>
        <v/>
      </c>
      <c r="AP163" s="213" t="str">
        <f t="shared" ca="1" si="69"/>
        <v/>
      </c>
      <c r="AQ163" s="213" t="str">
        <f t="shared" ca="1" si="70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1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39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35">
      <c r="A164" s="258"/>
      <c r="P164" s="203"/>
      <c r="Q164" s="203"/>
      <c r="R164" s="203"/>
      <c r="S164" s="203"/>
      <c r="T164" s="203"/>
      <c r="U164" s="213"/>
      <c r="V164" s="255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2"/>
        <v>0</v>
      </c>
      <c r="AE164" s="213">
        <f t="shared" ca="1" si="62"/>
        <v>0</v>
      </c>
      <c r="AF164" s="213">
        <f t="shared" ca="1" si="62"/>
        <v>0</v>
      </c>
      <c r="AG164" s="213">
        <f t="shared" ca="1" si="62"/>
        <v>0</v>
      </c>
      <c r="AH164" s="213">
        <f t="shared" ca="1" si="62"/>
        <v>0</v>
      </c>
      <c r="AI164" s="213">
        <f t="shared" ca="1" si="47"/>
        <v>0</v>
      </c>
      <c r="AJ164" s="213" t="str">
        <f t="shared" ca="1" si="63"/>
        <v/>
      </c>
      <c r="AK164" s="213" t="str">
        <f t="shared" ca="1" si="64"/>
        <v/>
      </c>
      <c r="AL164" s="213" t="str">
        <f t="shared" ca="1" si="65"/>
        <v/>
      </c>
      <c r="AM164" s="213" t="str">
        <f t="shared" ca="1" si="66"/>
        <v/>
      </c>
      <c r="AN164" s="213" t="str">
        <f t="shared" ca="1" si="67"/>
        <v/>
      </c>
      <c r="AO164" s="213" t="str">
        <f t="shared" ca="1" si="68"/>
        <v/>
      </c>
      <c r="AP164" s="213" t="str">
        <f t="shared" ca="1" si="69"/>
        <v/>
      </c>
      <c r="AQ164" s="213" t="str">
        <f t="shared" ca="1" si="70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1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39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35">
      <c r="A165" s="258"/>
      <c r="P165" s="203"/>
      <c r="Q165" s="203"/>
      <c r="R165" s="203"/>
      <c r="S165" s="203"/>
      <c r="T165" s="203"/>
      <c r="U165" s="213"/>
      <c r="V165" s="255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2"/>
        <v>0</v>
      </c>
      <c r="AE165" s="213">
        <f t="shared" ca="1" si="62"/>
        <v>0</v>
      </c>
      <c r="AF165" s="213">
        <f t="shared" ca="1" si="62"/>
        <v>0</v>
      </c>
      <c r="AG165" s="213">
        <f t="shared" ca="1" si="62"/>
        <v>0</v>
      </c>
      <c r="AH165" s="213">
        <f t="shared" ca="1" si="62"/>
        <v>0</v>
      </c>
      <c r="AI165" s="213">
        <f t="shared" ca="1" si="47"/>
        <v>0</v>
      </c>
      <c r="AJ165" s="213" t="str">
        <f t="shared" ca="1" si="63"/>
        <v/>
      </c>
      <c r="AK165" s="213" t="str">
        <f t="shared" ca="1" si="64"/>
        <v/>
      </c>
      <c r="AL165" s="213" t="str">
        <f t="shared" ca="1" si="65"/>
        <v/>
      </c>
      <c r="AM165" s="213" t="str">
        <f t="shared" ca="1" si="66"/>
        <v/>
      </c>
      <c r="AN165" s="213" t="str">
        <f t="shared" ca="1" si="67"/>
        <v/>
      </c>
      <c r="AO165" s="213" t="str">
        <f t="shared" ca="1" si="68"/>
        <v/>
      </c>
      <c r="AP165" s="213" t="str">
        <f t="shared" ca="1" si="69"/>
        <v/>
      </c>
      <c r="AQ165" s="213" t="str">
        <f t="shared" ca="1" si="70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1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39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35">
      <c r="A166" s="258"/>
      <c r="P166" s="203"/>
      <c r="Q166" s="203"/>
      <c r="R166" s="203"/>
      <c r="S166" s="203"/>
      <c r="T166" s="203"/>
      <c r="U166" s="213"/>
      <c r="V166" s="255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2"/>
        <v>0</v>
      </c>
      <c r="AE166" s="213">
        <f t="shared" ca="1" si="62"/>
        <v>0</v>
      </c>
      <c r="AF166" s="213">
        <f t="shared" ca="1" si="62"/>
        <v>0</v>
      </c>
      <c r="AG166" s="213">
        <f t="shared" ca="1" si="62"/>
        <v>0</v>
      </c>
      <c r="AH166" s="213">
        <f t="shared" ca="1" si="62"/>
        <v>0</v>
      </c>
      <c r="AI166" s="213">
        <f t="shared" ca="1" si="47"/>
        <v>0</v>
      </c>
      <c r="AJ166" s="213" t="str">
        <f t="shared" ca="1" si="63"/>
        <v/>
      </c>
      <c r="AK166" s="213" t="str">
        <f t="shared" ca="1" si="64"/>
        <v/>
      </c>
      <c r="AL166" s="213" t="str">
        <f t="shared" ca="1" si="65"/>
        <v/>
      </c>
      <c r="AM166" s="213" t="str">
        <f t="shared" ca="1" si="66"/>
        <v/>
      </c>
      <c r="AN166" s="213" t="str">
        <f t="shared" ca="1" si="67"/>
        <v/>
      </c>
      <c r="AO166" s="213" t="str">
        <f t="shared" ca="1" si="68"/>
        <v/>
      </c>
      <c r="AP166" s="213" t="str">
        <f t="shared" ca="1" si="69"/>
        <v/>
      </c>
      <c r="AQ166" s="213" t="str">
        <f t="shared" ca="1" si="70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1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39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35">
      <c r="A167" s="258"/>
      <c r="P167" s="203"/>
      <c r="Q167" s="203"/>
      <c r="R167" s="203"/>
      <c r="S167" s="203"/>
      <c r="T167" s="203"/>
      <c r="U167" s="213"/>
      <c r="V167" s="255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2"/>
        <v>0</v>
      </c>
      <c r="AE167" s="213">
        <f t="shared" ca="1" si="62"/>
        <v>0</v>
      </c>
      <c r="AF167" s="213">
        <f t="shared" ca="1" si="62"/>
        <v>0</v>
      </c>
      <c r="AG167" s="213">
        <f t="shared" ca="1" si="62"/>
        <v>0</v>
      </c>
      <c r="AH167" s="213">
        <f t="shared" ca="1" si="62"/>
        <v>0</v>
      </c>
      <c r="AI167" s="213">
        <f t="shared" ca="1" si="47"/>
        <v>0</v>
      </c>
      <c r="AJ167" s="213" t="str">
        <f t="shared" ca="1" si="63"/>
        <v/>
      </c>
      <c r="AK167" s="213" t="str">
        <f t="shared" ca="1" si="64"/>
        <v/>
      </c>
      <c r="AL167" s="213" t="str">
        <f t="shared" ca="1" si="65"/>
        <v/>
      </c>
      <c r="AM167" s="213" t="str">
        <f t="shared" ca="1" si="66"/>
        <v/>
      </c>
      <c r="AN167" s="213" t="str">
        <f t="shared" ca="1" si="67"/>
        <v/>
      </c>
      <c r="AO167" s="213" t="str">
        <f t="shared" ca="1" si="68"/>
        <v/>
      </c>
      <c r="AP167" s="213" t="str">
        <f t="shared" ca="1" si="69"/>
        <v/>
      </c>
      <c r="AQ167" s="213" t="str">
        <f t="shared" ca="1" si="70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1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39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35">
      <c r="A168" s="258"/>
      <c r="P168" s="203"/>
      <c r="Q168" s="203"/>
      <c r="R168" s="203"/>
      <c r="S168" s="203"/>
      <c r="T168" s="203"/>
      <c r="U168" s="213"/>
      <c r="V168" s="255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2"/>
        <v>0</v>
      </c>
      <c r="AE168" s="213">
        <f t="shared" ca="1" si="62"/>
        <v>0</v>
      </c>
      <c r="AF168" s="213">
        <f t="shared" ca="1" si="62"/>
        <v>0</v>
      </c>
      <c r="AG168" s="213">
        <f t="shared" ca="1" si="62"/>
        <v>0</v>
      </c>
      <c r="AH168" s="213">
        <f t="shared" ca="1" si="62"/>
        <v>0</v>
      </c>
      <c r="AI168" s="213">
        <f t="shared" ca="1" si="47"/>
        <v>0</v>
      </c>
      <c r="AJ168" s="213" t="str">
        <f t="shared" ca="1" si="63"/>
        <v/>
      </c>
      <c r="AK168" s="213" t="str">
        <f t="shared" ca="1" si="64"/>
        <v/>
      </c>
      <c r="AL168" s="213" t="str">
        <f t="shared" ca="1" si="65"/>
        <v/>
      </c>
      <c r="AM168" s="213" t="str">
        <f t="shared" ca="1" si="66"/>
        <v/>
      </c>
      <c r="AN168" s="213" t="str">
        <f t="shared" ca="1" si="67"/>
        <v/>
      </c>
      <c r="AO168" s="213" t="str">
        <f t="shared" ca="1" si="68"/>
        <v/>
      </c>
      <c r="AP168" s="213" t="str">
        <f t="shared" ca="1" si="69"/>
        <v/>
      </c>
      <c r="AQ168" s="213" t="str">
        <f t="shared" ca="1" si="70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1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39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35">
      <c r="A169" s="258"/>
      <c r="P169" s="203"/>
      <c r="Q169" s="203"/>
      <c r="R169" s="203"/>
      <c r="S169" s="203"/>
      <c r="T169" s="203"/>
      <c r="U169" s="213"/>
      <c r="V169" s="255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2"/>
        <v>0</v>
      </c>
      <c r="AE169" s="213">
        <f t="shared" ca="1" si="62"/>
        <v>0</v>
      </c>
      <c r="AF169" s="213">
        <f t="shared" ca="1" si="62"/>
        <v>0</v>
      </c>
      <c r="AG169" s="213">
        <f t="shared" ca="1" si="62"/>
        <v>0</v>
      </c>
      <c r="AH169" s="213">
        <f t="shared" ca="1" si="62"/>
        <v>0</v>
      </c>
      <c r="AI169" s="213">
        <f t="shared" ca="1" si="47"/>
        <v>0</v>
      </c>
      <c r="AJ169" s="213" t="str">
        <f t="shared" ca="1" si="63"/>
        <v/>
      </c>
      <c r="AK169" s="213" t="str">
        <f t="shared" ca="1" si="64"/>
        <v/>
      </c>
      <c r="AL169" s="213" t="str">
        <f t="shared" ca="1" si="65"/>
        <v/>
      </c>
      <c r="AM169" s="213" t="str">
        <f t="shared" ca="1" si="66"/>
        <v/>
      </c>
      <c r="AN169" s="213" t="str">
        <f t="shared" ca="1" si="67"/>
        <v/>
      </c>
      <c r="AO169" s="213" t="str">
        <f t="shared" ca="1" si="68"/>
        <v/>
      </c>
      <c r="AP169" s="213" t="str">
        <f t="shared" ca="1" si="69"/>
        <v/>
      </c>
      <c r="AQ169" s="213" t="str">
        <f t="shared" ca="1" si="70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1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39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35">
      <c r="A170" s="258"/>
      <c r="P170" s="203"/>
      <c r="Q170" s="203"/>
      <c r="R170" s="203"/>
      <c r="S170" s="203"/>
      <c r="T170" s="203"/>
      <c r="U170" s="213"/>
      <c r="V170" s="255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2"/>
        <v>0</v>
      </c>
      <c r="AE170" s="213">
        <f t="shared" ca="1" si="62"/>
        <v>0</v>
      </c>
      <c r="AF170" s="213">
        <f t="shared" ca="1" si="62"/>
        <v>0</v>
      </c>
      <c r="AG170" s="213">
        <f t="shared" ca="1" si="62"/>
        <v>0</v>
      </c>
      <c r="AH170" s="213">
        <f t="shared" ca="1" si="62"/>
        <v>0</v>
      </c>
      <c r="AI170" s="213">
        <f t="shared" ca="1" si="47"/>
        <v>0</v>
      </c>
      <c r="AJ170" s="213" t="str">
        <f t="shared" ca="1" si="63"/>
        <v/>
      </c>
      <c r="AK170" s="213" t="str">
        <f t="shared" ca="1" si="64"/>
        <v/>
      </c>
      <c r="AL170" s="213" t="str">
        <f t="shared" ca="1" si="65"/>
        <v/>
      </c>
      <c r="AM170" s="213" t="str">
        <f t="shared" ca="1" si="66"/>
        <v/>
      </c>
      <c r="AN170" s="213" t="str">
        <f t="shared" ca="1" si="67"/>
        <v/>
      </c>
      <c r="AO170" s="213" t="str">
        <f t="shared" ca="1" si="68"/>
        <v/>
      </c>
      <c r="AP170" s="213" t="str">
        <f t="shared" ca="1" si="69"/>
        <v/>
      </c>
      <c r="AQ170" s="213" t="str">
        <f t="shared" ca="1" si="70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1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39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35">
      <c r="A171" s="258"/>
      <c r="P171" s="203"/>
      <c r="Q171" s="203"/>
      <c r="R171" s="203"/>
      <c r="S171" s="203"/>
      <c r="T171" s="203"/>
      <c r="U171" s="213"/>
      <c r="V171" s="255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2"/>
        <v>0</v>
      </c>
      <c r="AE171" s="213">
        <f t="shared" ca="1" si="62"/>
        <v>0</v>
      </c>
      <c r="AF171" s="213">
        <f t="shared" ca="1" si="62"/>
        <v>0</v>
      </c>
      <c r="AG171" s="213">
        <f t="shared" ca="1" si="62"/>
        <v>0</v>
      </c>
      <c r="AH171" s="213">
        <f t="shared" ca="1" si="62"/>
        <v>0</v>
      </c>
      <c r="AI171" s="213">
        <f t="shared" ca="1" si="47"/>
        <v>0</v>
      </c>
      <c r="AJ171" s="213" t="str">
        <f t="shared" ca="1" si="63"/>
        <v/>
      </c>
      <c r="AK171" s="213" t="str">
        <f t="shared" ca="1" si="64"/>
        <v/>
      </c>
      <c r="AL171" s="213" t="str">
        <f t="shared" ca="1" si="65"/>
        <v/>
      </c>
      <c r="AM171" s="213" t="str">
        <f t="shared" ca="1" si="66"/>
        <v/>
      </c>
      <c r="AN171" s="213" t="str">
        <f t="shared" ca="1" si="67"/>
        <v/>
      </c>
      <c r="AO171" s="213" t="str">
        <f t="shared" ca="1" si="68"/>
        <v/>
      </c>
      <c r="AP171" s="213" t="str">
        <f t="shared" ca="1" si="69"/>
        <v/>
      </c>
      <c r="AQ171" s="213" t="str">
        <f t="shared" ca="1" si="70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1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39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35">
      <c r="A172" s="258"/>
      <c r="P172" s="203"/>
      <c r="Q172" s="203"/>
      <c r="R172" s="203"/>
      <c r="S172" s="203"/>
      <c r="T172" s="203"/>
      <c r="U172" s="213"/>
      <c r="V172" s="255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2"/>
        <v>0</v>
      </c>
      <c r="AE172" s="213">
        <f t="shared" ca="1" si="62"/>
        <v>0</v>
      </c>
      <c r="AF172" s="213">
        <f t="shared" ca="1" si="62"/>
        <v>0</v>
      </c>
      <c r="AG172" s="213">
        <f t="shared" ca="1" si="62"/>
        <v>0</v>
      </c>
      <c r="AH172" s="213">
        <f t="shared" ca="1" si="62"/>
        <v>0</v>
      </c>
      <c r="AI172" s="213">
        <f t="shared" ca="1" si="47"/>
        <v>0</v>
      </c>
      <c r="AJ172" s="213" t="str">
        <f t="shared" ca="1" si="63"/>
        <v/>
      </c>
      <c r="AK172" s="213" t="str">
        <f t="shared" ca="1" si="64"/>
        <v/>
      </c>
      <c r="AL172" s="213" t="str">
        <f t="shared" ca="1" si="65"/>
        <v/>
      </c>
      <c r="AM172" s="213" t="str">
        <f t="shared" ca="1" si="66"/>
        <v/>
      </c>
      <c r="AN172" s="213" t="str">
        <f t="shared" ca="1" si="67"/>
        <v/>
      </c>
      <c r="AO172" s="213" t="str">
        <f t="shared" ca="1" si="68"/>
        <v/>
      </c>
      <c r="AP172" s="213" t="str">
        <f t="shared" ca="1" si="69"/>
        <v/>
      </c>
      <c r="AQ172" s="213" t="str">
        <f t="shared" ca="1" si="70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1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39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35">
      <c r="A173" s="258"/>
      <c r="P173" s="203"/>
      <c r="Q173" s="203"/>
      <c r="R173" s="203"/>
      <c r="S173" s="203"/>
      <c r="T173" s="203"/>
      <c r="U173" s="213"/>
      <c r="V173" s="255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2"/>
        <v>0</v>
      </c>
      <c r="AE173" s="213">
        <f t="shared" ca="1" si="62"/>
        <v>0</v>
      </c>
      <c r="AF173" s="213">
        <f t="shared" ca="1" si="62"/>
        <v>0</v>
      </c>
      <c r="AG173" s="213">
        <f t="shared" ca="1" si="62"/>
        <v>0</v>
      </c>
      <c r="AH173" s="213">
        <f t="shared" ca="1" si="62"/>
        <v>0</v>
      </c>
      <c r="AI173" s="213">
        <f t="shared" ca="1" si="47"/>
        <v>0</v>
      </c>
      <c r="AJ173" s="213" t="str">
        <f t="shared" ca="1" si="63"/>
        <v/>
      </c>
      <c r="AK173" s="213" t="str">
        <f t="shared" ca="1" si="64"/>
        <v/>
      </c>
      <c r="AL173" s="213" t="str">
        <f t="shared" ca="1" si="65"/>
        <v/>
      </c>
      <c r="AM173" s="213" t="str">
        <f t="shared" ca="1" si="66"/>
        <v/>
      </c>
      <c r="AN173" s="213" t="str">
        <f t="shared" ca="1" si="67"/>
        <v/>
      </c>
      <c r="AO173" s="213" t="str">
        <f t="shared" ca="1" si="68"/>
        <v/>
      </c>
      <c r="AP173" s="213" t="str">
        <f t="shared" ca="1" si="69"/>
        <v/>
      </c>
      <c r="AQ173" s="213" t="str">
        <f t="shared" ca="1" si="70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1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39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35">
      <c r="A174" s="258"/>
      <c r="P174" s="203"/>
      <c r="Q174" s="203"/>
      <c r="R174" s="203"/>
      <c r="S174" s="203"/>
      <c r="T174" s="203"/>
      <c r="U174" s="213"/>
      <c r="V174" s="255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2"/>
        <v>0</v>
      </c>
      <c r="AE174" s="213">
        <f t="shared" ca="1" si="62"/>
        <v>0</v>
      </c>
      <c r="AF174" s="213">
        <f t="shared" ca="1" si="62"/>
        <v>0</v>
      </c>
      <c r="AG174" s="213">
        <f t="shared" ca="1" si="62"/>
        <v>0</v>
      </c>
      <c r="AH174" s="213">
        <f t="shared" ca="1" si="62"/>
        <v>0</v>
      </c>
      <c r="AI174" s="213">
        <f t="shared" ca="1" si="47"/>
        <v>0</v>
      </c>
      <c r="AJ174" s="213" t="str">
        <f t="shared" ca="1" si="63"/>
        <v/>
      </c>
      <c r="AK174" s="213" t="str">
        <f t="shared" ca="1" si="64"/>
        <v/>
      </c>
      <c r="AL174" s="213" t="str">
        <f t="shared" ca="1" si="65"/>
        <v/>
      </c>
      <c r="AM174" s="213" t="str">
        <f t="shared" ca="1" si="66"/>
        <v/>
      </c>
      <c r="AN174" s="213" t="str">
        <f t="shared" ca="1" si="67"/>
        <v/>
      </c>
      <c r="AO174" s="213" t="str">
        <f t="shared" ca="1" si="68"/>
        <v/>
      </c>
      <c r="AP174" s="213" t="str">
        <f t="shared" ca="1" si="69"/>
        <v/>
      </c>
      <c r="AQ174" s="213" t="str">
        <f t="shared" ca="1" si="70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1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39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35">
      <c r="A175" s="258"/>
      <c r="P175" s="203"/>
      <c r="Q175" s="203"/>
      <c r="R175" s="203"/>
      <c r="S175" s="203"/>
      <c r="T175" s="203"/>
      <c r="U175" s="213"/>
      <c r="V175" s="255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2"/>
        <v>0</v>
      </c>
      <c r="AE175" s="213">
        <f t="shared" ca="1" si="62"/>
        <v>0</v>
      </c>
      <c r="AF175" s="213">
        <f t="shared" ca="1" si="62"/>
        <v>0</v>
      </c>
      <c r="AG175" s="213">
        <f t="shared" ca="1" si="62"/>
        <v>0</v>
      </c>
      <c r="AH175" s="213">
        <f t="shared" ca="1" si="62"/>
        <v>0</v>
      </c>
      <c r="AI175" s="213">
        <f t="shared" ca="1" si="47"/>
        <v>0</v>
      </c>
      <c r="AJ175" s="213" t="str">
        <f t="shared" ca="1" si="63"/>
        <v/>
      </c>
      <c r="AK175" s="213" t="str">
        <f t="shared" ca="1" si="64"/>
        <v/>
      </c>
      <c r="AL175" s="213" t="str">
        <f t="shared" ca="1" si="65"/>
        <v/>
      </c>
      <c r="AM175" s="213" t="str">
        <f t="shared" ca="1" si="66"/>
        <v/>
      </c>
      <c r="AN175" s="213" t="str">
        <f t="shared" ca="1" si="67"/>
        <v/>
      </c>
      <c r="AO175" s="213" t="str">
        <f t="shared" ca="1" si="68"/>
        <v/>
      </c>
      <c r="AP175" s="213" t="str">
        <f t="shared" ca="1" si="69"/>
        <v/>
      </c>
      <c r="AQ175" s="213" t="str">
        <f t="shared" ca="1" si="70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1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39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35">
      <c r="A176" s="258"/>
      <c r="P176" s="203"/>
      <c r="Q176" s="203"/>
      <c r="R176" s="203"/>
      <c r="S176" s="203"/>
      <c r="T176" s="203"/>
      <c r="U176" s="213"/>
      <c r="V176" s="255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2"/>
        <v>0</v>
      </c>
      <c r="AE176" s="213">
        <f t="shared" ca="1" si="62"/>
        <v>0</v>
      </c>
      <c r="AF176" s="213">
        <f t="shared" ca="1" si="62"/>
        <v>0</v>
      </c>
      <c r="AG176" s="213">
        <f t="shared" ca="1" si="62"/>
        <v>0</v>
      </c>
      <c r="AH176" s="213">
        <f t="shared" ca="1" si="62"/>
        <v>0</v>
      </c>
      <c r="AI176" s="213">
        <f t="shared" ca="1" si="47"/>
        <v>0</v>
      </c>
      <c r="AJ176" s="213" t="str">
        <f t="shared" ca="1" si="63"/>
        <v/>
      </c>
      <c r="AK176" s="213" t="str">
        <f t="shared" ca="1" si="64"/>
        <v/>
      </c>
      <c r="AL176" s="213" t="str">
        <f t="shared" ca="1" si="65"/>
        <v/>
      </c>
      <c r="AM176" s="213" t="str">
        <f t="shared" ca="1" si="66"/>
        <v/>
      </c>
      <c r="AN176" s="213" t="str">
        <f t="shared" ca="1" si="67"/>
        <v/>
      </c>
      <c r="AO176" s="213" t="str">
        <f t="shared" ca="1" si="68"/>
        <v/>
      </c>
      <c r="AP176" s="213" t="str">
        <f t="shared" ca="1" si="69"/>
        <v/>
      </c>
      <c r="AQ176" s="213" t="str">
        <f t="shared" ca="1" si="70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1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39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35">
      <c r="A177" s="258"/>
      <c r="P177" s="203"/>
      <c r="Q177" s="203"/>
      <c r="R177" s="203"/>
      <c r="S177" s="203"/>
      <c r="T177" s="203"/>
      <c r="U177" s="213"/>
      <c r="V177" s="255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2"/>
        <v>0</v>
      </c>
      <c r="AE177" s="213">
        <f t="shared" ca="1" si="62"/>
        <v>0</v>
      </c>
      <c r="AF177" s="213">
        <f t="shared" ca="1" si="62"/>
        <v>0</v>
      </c>
      <c r="AG177" s="213">
        <f t="shared" ca="1" si="62"/>
        <v>0</v>
      </c>
      <c r="AH177" s="213">
        <f t="shared" ca="1" si="62"/>
        <v>0</v>
      </c>
      <c r="AI177" s="213">
        <f t="shared" ca="1" si="47"/>
        <v>0</v>
      </c>
      <c r="AJ177" s="213" t="str">
        <f t="shared" ca="1" si="63"/>
        <v/>
      </c>
      <c r="AK177" s="213" t="str">
        <f t="shared" ca="1" si="64"/>
        <v/>
      </c>
      <c r="AL177" s="213" t="str">
        <f t="shared" ca="1" si="65"/>
        <v/>
      </c>
      <c r="AM177" s="213" t="str">
        <f t="shared" ca="1" si="66"/>
        <v/>
      </c>
      <c r="AN177" s="213" t="str">
        <f t="shared" ca="1" si="67"/>
        <v/>
      </c>
      <c r="AO177" s="213" t="str">
        <f t="shared" ca="1" si="68"/>
        <v/>
      </c>
      <c r="AP177" s="213" t="str">
        <f t="shared" ca="1" si="69"/>
        <v/>
      </c>
      <c r="AQ177" s="213" t="str">
        <f t="shared" ca="1" si="70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1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39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35">
      <c r="A178" s="258"/>
      <c r="P178" s="203"/>
      <c r="Q178" s="203"/>
      <c r="R178" s="203"/>
      <c r="S178" s="203"/>
      <c r="T178" s="203"/>
      <c r="U178" s="213"/>
      <c r="V178" s="255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2"/>
        <v>0</v>
      </c>
      <c r="AE178" s="213">
        <f t="shared" ca="1" si="62"/>
        <v>0</v>
      </c>
      <c r="AF178" s="213">
        <f t="shared" ca="1" si="62"/>
        <v>0</v>
      </c>
      <c r="AG178" s="213">
        <f t="shared" ca="1" si="62"/>
        <v>0</v>
      </c>
      <c r="AH178" s="213">
        <f t="shared" ca="1" si="62"/>
        <v>0</v>
      </c>
      <c r="AI178" s="213">
        <f t="shared" ca="1" si="47"/>
        <v>0</v>
      </c>
      <c r="AJ178" s="213" t="str">
        <f t="shared" ca="1" si="63"/>
        <v/>
      </c>
      <c r="AK178" s="213" t="str">
        <f t="shared" ca="1" si="64"/>
        <v/>
      </c>
      <c r="AL178" s="213" t="str">
        <f t="shared" ca="1" si="65"/>
        <v/>
      </c>
      <c r="AM178" s="213" t="str">
        <f t="shared" ca="1" si="66"/>
        <v/>
      </c>
      <c r="AN178" s="213" t="str">
        <f t="shared" ca="1" si="67"/>
        <v/>
      </c>
      <c r="AO178" s="213" t="str">
        <f t="shared" ca="1" si="68"/>
        <v/>
      </c>
      <c r="AP178" s="213" t="str">
        <f t="shared" ca="1" si="69"/>
        <v/>
      </c>
      <c r="AQ178" s="213" t="str">
        <f t="shared" ca="1" si="70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1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39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35">
      <c r="A179" s="258"/>
      <c r="P179" s="203"/>
      <c r="Q179" s="203"/>
      <c r="R179" s="203"/>
      <c r="S179" s="203"/>
      <c r="T179" s="203"/>
      <c r="U179" s="213"/>
      <c r="V179" s="255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2"/>
        <v>0</v>
      </c>
      <c r="AE179" s="213">
        <f t="shared" ca="1" si="62"/>
        <v>0</v>
      </c>
      <c r="AF179" s="213">
        <f t="shared" ca="1" si="62"/>
        <v>0</v>
      </c>
      <c r="AG179" s="213">
        <f t="shared" ca="1" si="62"/>
        <v>0</v>
      </c>
      <c r="AH179" s="213">
        <f t="shared" ca="1" si="62"/>
        <v>0</v>
      </c>
      <c r="AI179" s="213">
        <f t="shared" ca="1" si="47"/>
        <v>0</v>
      </c>
      <c r="AJ179" s="213" t="str">
        <f t="shared" ca="1" si="63"/>
        <v/>
      </c>
      <c r="AK179" s="213" t="str">
        <f t="shared" ca="1" si="64"/>
        <v/>
      </c>
      <c r="AL179" s="213" t="str">
        <f t="shared" ca="1" si="65"/>
        <v/>
      </c>
      <c r="AM179" s="213" t="str">
        <f t="shared" ca="1" si="66"/>
        <v/>
      </c>
      <c r="AN179" s="213" t="str">
        <f t="shared" ca="1" si="67"/>
        <v/>
      </c>
      <c r="AO179" s="213" t="str">
        <f t="shared" ca="1" si="68"/>
        <v/>
      </c>
      <c r="AP179" s="213" t="str">
        <f t="shared" ca="1" si="69"/>
        <v/>
      </c>
      <c r="AQ179" s="213" t="str">
        <f t="shared" ca="1" si="70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1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39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35">
      <c r="A180" s="258"/>
      <c r="P180" s="203"/>
      <c r="Q180" s="203"/>
      <c r="R180" s="203"/>
      <c r="S180" s="203"/>
      <c r="T180" s="203"/>
      <c r="U180" s="213"/>
      <c r="V180" s="255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2"/>
        <v>0</v>
      </c>
      <c r="AE180" s="213">
        <f t="shared" ca="1" si="62"/>
        <v>0</v>
      </c>
      <c r="AF180" s="213">
        <f t="shared" ca="1" si="62"/>
        <v>0</v>
      </c>
      <c r="AG180" s="213">
        <f t="shared" ca="1" si="62"/>
        <v>0</v>
      </c>
      <c r="AH180" s="213">
        <f t="shared" ca="1" si="62"/>
        <v>0</v>
      </c>
      <c r="AI180" s="213">
        <f t="shared" ca="1" si="47"/>
        <v>0</v>
      </c>
      <c r="AJ180" s="213" t="str">
        <f t="shared" ca="1" si="63"/>
        <v/>
      </c>
      <c r="AK180" s="213" t="str">
        <f t="shared" ca="1" si="64"/>
        <v/>
      </c>
      <c r="AL180" s="213" t="str">
        <f t="shared" ca="1" si="65"/>
        <v/>
      </c>
      <c r="AM180" s="213" t="str">
        <f t="shared" ca="1" si="66"/>
        <v/>
      </c>
      <c r="AN180" s="213" t="str">
        <f t="shared" ca="1" si="67"/>
        <v/>
      </c>
      <c r="AO180" s="213" t="str">
        <f t="shared" ca="1" si="68"/>
        <v/>
      </c>
      <c r="AP180" s="213" t="str">
        <f t="shared" ca="1" si="69"/>
        <v/>
      </c>
      <c r="AQ180" s="213" t="str">
        <f t="shared" ca="1" si="70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1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39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35">
      <c r="A181" s="258"/>
      <c r="P181" s="203"/>
      <c r="Q181" s="203"/>
      <c r="R181" s="203"/>
      <c r="S181" s="203"/>
      <c r="T181" s="203"/>
      <c r="U181" s="213"/>
      <c r="V181" s="255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2"/>
        <v>0</v>
      </c>
      <c r="AE181" s="213">
        <f t="shared" ca="1" si="62"/>
        <v>0</v>
      </c>
      <c r="AF181" s="213">
        <f t="shared" ca="1" si="62"/>
        <v>0</v>
      </c>
      <c r="AG181" s="213">
        <f t="shared" ca="1" si="62"/>
        <v>0</v>
      </c>
      <c r="AH181" s="213">
        <f t="shared" ca="1" si="62"/>
        <v>0</v>
      </c>
      <c r="AI181" s="213">
        <f t="shared" ca="1" si="47"/>
        <v>0</v>
      </c>
      <c r="AJ181" s="213" t="str">
        <f t="shared" ca="1" si="63"/>
        <v/>
      </c>
      <c r="AK181" s="213" t="str">
        <f t="shared" ca="1" si="64"/>
        <v/>
      </c>
      <c r="AL181" s="213" t="str">
        <f t="shared" ca="1" si="65"/>
        <v/>
      </c>
      <c r="AM181" s="213" t="str">
        <f t="shared" ca="1" si="66"/>
        <v/>
      </c>
      <c r="AN181" s="213" t="str">
        <f t="shared" ca="1" si="67"/>
        <v/>
      </c>
      <c r="AO181" s="213" t="str">
        <f t="shared" ca="1" si="68"/>
        <v/>
      </c>
      <c r="AP181" s="213" t="str">
        <f t="shared" ca="1" si="69"/>
        <v/>
      </c>
      <c r="AQ181" s="213" t="str">
        <f t="shared" ca="1" si="70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1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39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35">
      <c r="A182" s="258"/>
      <c r="P182" s="203"/>
      <c r="Q182" s="203"/>
      <c r="R182" s="203"/>
      <c r="S182" s="203"/>
      <c r="T182" s="203"/>
      <c r="U182" s="213"/>
      <c r="V182" s="255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2"/>
        <v>0</v>
      </c>
      <c r="AE182" s="213">
        <f t="shared" ca="1" si="62"/>
        <v>0</v>
      </c>
      <c r="AF182" s="213">
        <f t="shared" ca="1" si="62"/>
        <v>0</v>
      </c>
      <c r="AG182" s="213">
        <f t="shared" ca="1" si="62"/>
        <v>0</v>
      </c>
      <c r="AH182" s="213">
        <f t="shared" ca="1" si="62"/>
        <v>0</v>
      </c>
      <c r="AI182" s="213">
        <f t="shared" ca="1" si="47"/>
        <v>0</v>
      </c>
      <c r="AJ182" s="213" t="str">
        <f t="shared" ca="1" si="63"/>
        <v/>
      </c>
      <c r="AK182" s="213" t="str">
        <f t="shared" ca="1" si="64"/>
        <v/>
      </c>
      <c r="AL182" s="213" t="str">
        <f t="shared" ca="1" si="65"/>
        <v/>
      </c>
      <c r="AM182" s="213" t="str">
        <f t="shared" ca="1" si="66"/>
        <v/>
      </c>
      <c r="AN182" s="213" t="str">
        <f t="shared" ca="1" si="67"/>
        <v/>
      </c>
      <c r="AO182" s="213" t="str">
        <f t="shared" ca="1" si="68"/>
        <v/>
      </c>
      <c r="AP182" s="213" t="str">
        <f t="shared" ca="1" si="69"/>
        <v/>
      </c>
      <c r="AQ182" s="213" t="str">
        <f t="shared" ca="1" si="70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1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39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35">
      <c r="A183" s="258"/>
      <c r="P183" s="203"/>
      <c r="Q183" s="203"/>
      <c r="R183" s="203"/>
      <c r="S183" s="203"/>
      <c r="T183" s="203"/>
      <c r="U183" s="213"/>
      <c r="V183" s="255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2"/>
        <v>0</v>
      </c>
      <c r="AE183" s="213">
        <f t="shared" ca="1" si="62"/>
        <v>0</v>
      </c>
      <c r="AF183" s="213">
        <f t="shared" ca="1" si="62"/>
        <v>0</v>
      </c>
      <c r="AG183" s="213">
        <f t="shared" ca="1" si="62"/>
        <v>0</v>
      </c>
      <c r="AH183" s="213">
        <f t="shared" ca="1" si="62"/>
        <v>0</v>
      </c>
      <c r="AI183" s="213">
        <f t="shared" ca="1" si="47"/>
        <v>0</v>
      </c>
      <c r="AJ183" s="213" t="str">
        <f t="shared" ca="1" si="63"/>
        <v/>
      </c>
      <c r="AK183" s="213" t="str">
        <f t="shared" ca="1" si="64"/>
        <v/>
      </c>
      <c r="AL183" s="213" t="str">
        <f t="shared" ca="1" si="65"/>
        <v/>
      </c>
      <c r="AM183" s="213" t="str">
        <f t="shared" ca="1" si="66"/>
        <v/>
      </c>
      <c r="AN183" s="213" t="str">
        <f t="shared" ca="1" si="67"/>
        <v/>
      </c>
      <c r="AO183" s="213" t="str">
        <f t="shared" ca="1" si="68"/>
        <v/>
      </c>
      <c r="AP183" s="213" t="str">
        <f t="shared" ca="1" si="69"/>
        <v/>
      </c>
      <c r="AQ183" s="213" t="str">
        <f t="shared" ca="1" si="70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1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39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35">
      <c r="A184" s="258"/>
      <c r="P184" s="203"/>
      <c r="Q184" s="203"/>
      <c r="R184" s="203"/>
      <c r="S184" s="203"/>
      <c r="T184" s="203"/>
      <c r="U184" s="213"/>
      <c r="V184" s="255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2"/>
        <v>0</v>
      </c>
      <c r="AE184" s="213">
        <f t="shared" ca="1" si="62"/>
        <v>0</v>
      </c>
      <c r="AF184" s="213">
        <f t="shared" ca="1" si="62"/>
        <v>0</v>
      </c>
      <c r="AG184" s="213">
        <f t="shared" ca="1" si="62"/>
        <v>0</v>
      </c>
      <c r="AH184" s="213">
        <f t="shared" ca="1" si="62"/>
        <v>0</v>
      </c>
      <c r="AI184" s="213">
        <f t="shared" ca="1" si="47"/>
        <v>0</v>
      </c>
      <c r="AJ184" s="213" t="str">
        <f t="shared" ca="1" si="63"/>
        <v/>
      </c>
      <c r="AK184" s="213" t="str">
        <f t="shared" ca="1" si="64"/>
        <v/>
      </c>
      <c r="AL184" s="213" t="str">
        <f t="shared" ca="1" si="65"/>
        <v/>
      </c>
      <c r="AM184" s="213" t="str">
        <f t="shared" ca="1" si="66"/>
        <v/>
      </c>
      <c r="AN184" s="213" t="str">
        <f t="shared" ca="1" si="67"/>
        <v/>
      </c>
      <c r="AO184" s="213" t="str">
        <f t="shared" ca="1" si="68"/>
        <v/>
      </c>
      <c r="AP184" s="213" t="str">
        <f t="shared" ca="1" si="69"/>
        <v/>
      </c>
      <c r="AQ184" s="213" t="str">
        <f t="shared" ca="1" si="70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1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39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35">
      <c r="A185" s="258"/>
      <c r="P185" s="203"/>
      <c r="Q185" s="203"/>
      <c r="R185" s="203"/>
      <c r="S185" s="203"/>
      <c r="T185" s="203"/>
      <c r="U185" s="213"/>
      <c r="V185" s="255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2"/>
        <v>0</v>
      </c>
      <c r="AE185" s="213">
        <f t="shared" ca="1" si="62"/>
        <v>0</v>
      </c>
      <c r="AF185" s="213">
        <f t="shared" ca="1" si="62"/>
        <v>0</v>
      </c>
      <c r="AG185" s="213">
        <f t="shared" ca="1" si="62"/>
        <v>0</v>
      </c>
      <c r="AH185" s="213">
        <f t="shared" ca="1" si="62"/>
        <v>0</v>
      </c>
      <c r="AI185" s="213">
        <f t="shared" ca="1" si="47"/>
        <v>0</v>
      </c>
      <c r="AJ185" s="213" t="str">
        <f t="shared" ca="1" si="63"/>
        <v/>
      </c>
      <c r="AK185" s="213" t="str">
        <f t="shared" ca="1" si="64"/>
        <v/>
      </c>
      <c r="AL185" s="213" t="str">
        <f t="shared" ca="1" si="65"/>
        <v/>
      </c>
      <c r="AM185" s="213" t="str">
        <f t="shared" ca="1" si="66"/>
        <v/>
      </c>
      <c r="AN185" s="213" t="str">
        <f t="shared" ca="1" si="67"/>
        <v/>
      </c>
      <c r="AO185" s="213" t="str">
        <f t="shared" ca="1" si="68"/>
        <v/>
      </c>
      <c r="AP185" s="213" t="str">
        <f t="shared" ca="1" si="69"/>
        <v/>
      </c>
      <c r="AQ185" s="213" t="str">
        <f t="shared" ca="1" si="70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1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39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35">
      <c r="A186" s="258"/>
      <c r="P186" s="203"/>
      <c r="Q186" s="203"/>
      <c r="R186" s="203"/>
      <c r="S186" s="203"/>
      <c r="T186" s="203"/>
      <c r="U186" s="213"/>
      <c r="V186" s="255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2"/>
        <v>0</v>
      </c>
      <c r="AE186" s="213">
        <f t="shared" ca="1" si="62"/>
        <v>0</v>
      </c>
      <c r="AF186" s="213">
        <f t="shared" ca="1" si="62"/>
        <v>0</v>
      </c>
      <c r="AG186" s="213">
        <f t="shared" ca="1" si="62"/>
        <v>0</v>
      </c>
      <c r="AH186" s="213">
        <f t="shared" ca="1" si="62"/>
        <v>0</v>
      </c>
      <c r="AI186" s="213">
        <f t="shared" ca="1" si="47"/>
        <v>0</v>
      </c>
      <c r="AJ186" s="213" t="str">
        <f t="shared" ca="1" si="63"/>
        <v/>
      </c>
      <c r="AK186" s="213" t="str">
        <f t="shared" ca="1" si="64"/>
        <v/>
      </c>
      <c r="AL186" s="213" t="str">
        <f t="shared" ca="1" si="65"/>
        <v/>
      </c>
      <c r="AM186" s="213" t="str">
        <f t="shared" ca="1" si="66"/>
        <v/>
      </c>
      <c r="AN186" s="213" t="str">
        <f t="shared" ca="1" si="67"/>
        <v/>
      </c>
      <c r="AO186" s="213" t="str">
        <f t="shared" ca="1" si="68"/>
        <v/>
      </c>
      <c r="AP186" s="213" t="str">
        <f t="shared" ca="1" si="69"/>
        <v/>
      </c>
      <c r="AQ186" s="213" t="str">
        <f t="shared" ca="1" si="70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1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39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35">
      <c r="A187" s="258"/>
      <c r="P187" s="203"/>
      <c r="Q187" s="203"/>
      <c r="R187" s="203"/>
      <c r="S187" s="203"/>
      <c r="T187" s="203"/>
      <c r="U187" s="213"/>
      <c r="V187" s="255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2"/>
        <v>0</v>
      </c>
      <c r="AE187" s="213">
        <f t="shared" ca="1" si="62"/>
        <v>0</v>
      </c>
      <c r="AF187" s="213">
        <f t="shared" ca="1" si="62"/>
        <v>0</v>
      </c>
      <c r="AG187" s="213">
        <f t="shared" ca="1" si="62"/>
        <v>0</v>
      </c>
      <c r="AH187" s="213">
        <f t="shared" ca="1" si="62"/>
        <v>0</v>
      </c>
      <c r="AI187" s="213">
        <f t="shared" ca="1" si="47"/>
        <v>0</v>
      </c>
      <c r="AJ187" s="213" t="str">
        <f t="shared" ca="1" si="63"/>
        <v/>
      </c>
      <c r="AK187" s="213" t="str">
        <f t="shared" ca="1" si="64"/>
        <v/>
      </c>
      <c r="AL187" s="213" t="str">
        <f t="shared" ca="1" si="65"/>
        <v/>
      </c>
      <c r="AM187" s="213" t="str">
        <f t="shared" ca="1" si="66"/>
        <v/>
      </c>
      <c r="AN187" s="213" t="str">
        <f t="shared" ca="1" si="67"/>
        <v/>
      </c>
      <c r="AO187" s="213" t="str">
        <f t="shared" ca="1" si="68"/>
        <v/>
      </c>
      <c r="AP187" s="213" t="str">
        <f t="shared" ca="1" si="69"/>
        <v/>
      </c>
      <c r="AQ187" s="213" t="str">
        <f t="shared" ca="1" si="70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1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39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35">
      <c r="A188" s="258"/>
      <c r="P188" s="203"/>
      <c r="Q188" s="203"/>
      <c r="R188" s="203"/>
      <c r="S188" s="203"/>
      <c r="T188" s="203"/>
      <c r="U188" s="213"/>
      <c r="V188" s="255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2"/>
        <v>0</v>
      </c>
      <c r="AE188" s="213">
        <f t="shared" ca="1" si="62"/>
        <v>0</v>
      </c>
      <c r="AF188" s="213">
        <f t="shared" ca="1" si="62"/>
        <v>0</v>
      </c>
      <c r="AG188" s="213">
        <f t="shared" ca="1" si="62"/>
        <v>0</v>
      </c>
      <c r="AH188" s="213">
        <f t="shared" ca="1" si="62"/>
        <v>0</v>
      </c>
      <c r="AI188" s="213">
        <f t="shared" ca="1" si="47"/>
        <v>0</v>
      </c>
      <c r="AJ188" s="213" t="str">
        <f t="shared" ca="1" si="63"/>
        <v/>
      </c>
      <c r="AK188" s="213" t="str">
        <f t="shared" ca="1" si="64"/>
        <v/>
      </c>
      <c r="AL188" s="213" t="str">
        <f t="shared" ca="1" si="65"/>
        <v/>
      </c>
      <c r="AM188" s="213" t="str">
        <f t="shared" ca="1" si="66"/>
        <v/>
      </c>
      <c r="AN188" s="213" t="str">
        <f t="shared" ca="1" si="67"/>
        <v/>
      </c>
      <c r="AO188" s="213" t="str">
        <f t="shared" ca="1" si="68"/>
        <v/>
      </c>
      <c r="AP188" s="213" t="str">
        <f t="shared" ca="1" si="69"/>
        <v/>
      </c>
      <c r="AQ188" s="213" t="str">
        <f t="shared" ca="1" si="70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1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39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35">
      <c r="A189" s="258"/>
      <c r="P189" s="203"/>
      <c r="Q189" s="203"/>
      <c r="R189" s="203"/>
      <c r="S189" s="203"/>
      <c r="T189" s="203"/>
      <c r="U189" s="213"/>
      <c r="V189" s="255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2"/>
        <v>0</v>
      </c>
      <c r="AE189" s="213">
        <f t="shared" ca="1" si="62"/>
        <v>0</v>
      </c>
      <c r="AF189" s="213">
        <f t="shared" ca="1" si="62"/>
        <v>0</v>
      </c>
      <c r="AG189" s="213">
        <f t="shared" ca="1" si="62"/>
        <v>0</v>
      </c>
      <c r="AH189" s="213">
        <f t="shared" ca="1" si="62"/>
        <v>0</v>
      </c>
      <c r="AI189" s="213">
        <f t="shared" ca="1" si="47"/>
        <v>0</v>
      </c>
      <c r="AJ189" s="213" t="str">
        <f t="shared" ca="1" si="63"/>
        <v/>
      </c>
      <c r="AK189" s="213" t="str">
        <f t="shared" ca="1" si="64"/>
        <v/>
      </c>
      <c r="AL189" s="213" t="str">
        <f t="shared" ca="1" si="65"/>
        <v/>
      </c>
      <c r="AM189" s="213" t="str">
        <f t="shared" ca="1" si="66"/>
        <v/>
      </c>
      <c r="AN189" s="213" t="str">
        <f t="shared" ca="1" si="67"/>
        <v/>
      </c>
      <c r="AO189" s="213" t="str">
        <f t="shared" ca="1" si="68"/>
        <v/>
      </c>
      <c r="AP189" s="213" t="str">
        <f t="shared" ca="1" si="69"/>
        <v/>
      </c>
      <c r="AQ189" s="213" t="str">
        <f t="shared" ca="1" si="70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1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39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35">
      <c r="A190" s="258"/>
      <c r="P190" s="203"/>
      <c r="Q190" s="203"/>
      <c r="R190" s="203"/>
      <c r="S190" s="203"/>
      <c r="T190" s="203"/>
      <c r="U190" s="213"/>
      <c r="V190" s="255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2"/>
        <v>0</v>
      </c>
      <c r="AE190" s="213">
        <f t="shared" ca="1" si="62"/>
        <v>0</v>
      </c>
      <c r="AF190" s="213">
        <f t="shared" ca="1" si="62"/>
        <v>0</v>
      </c>
      <c r="AG190" s="213">
        <f t="shared" ca="1" si="62"/>
        <v>0</v>
      </c>
      <c r="AH190" s="213">
        <f t="shared" ca="1" si="62"/>
        <v>0</v>
      </c>
      <c r="AI190" s="213">
        <f t="shared" ca="1" si="47"/>
        <v>0</v>
      </c>
      <c r="AJ190" s="213" t="str">
        <f t="shared" ca="1" si="63"/>
        <v/>
      </c>
      <c r="AK190" s="213" t="str">
        <f t="shared" ca="1" si="64"/>
        <v/>
      </c>
      <c r="AL190" s="213" t="str">
        <f t="shared" ca="1" si="65"/>
        <v/>
      </c>
      <c r="AM190" s="213" t="str">
        <f t="shared" ca="1" si="66"/>
        <v/>
      </c>
      <c r="AN190" s="213" t="str">
        <f t="shared" ca="1" si="67"/>
        <v/>
      </c>
      <c r="AO190" s="213" t="str">
        <f t="shared" ca="1" si="68"/>
        <v/>
      </c>
      <c r="AP190" s="213" t="str">
        <f t="shared" ca="1" si="69"/>
        <v/>
      </c>
      <c r="AQ190" s="213" t="str">
        <f t="shared" ca="1" si="70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1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39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35">
      <c r="A191" s="258"/>
      <c r="P191" s="203"/>
      <c r="Q191" s="203"/>
      <c r="R191" s="203"/>
      <c r="S191" s="203"/>
      <c r="T191" s="203"/>
      <c r="U191" s="213"/>
      <c r="V191" s="255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2"/>
        <v>0</v>
      </c>
      <c r="AE191" s="213">
        <f t="shared" ca="1" si="62"/>
        <v>0</v>
      </c>
      <c r="AF191" s="213">
        <f t="shared" ca="1" si="62"/>
        <v>0</v>
      </c>
      <c r="AG191" s="213">
        <f t="shared" ca="1" si="62"/>
        <v>0</v>
      </c>
      <c r="AH191" s="213">
        <f t="shared" ca="1" si="62"/>
        <v>0</v>
      </c>
      <c r="AI191" s="213">
        <f t="shared" ca="1" si="47"/>
        <v>0</v>
      </c>
      <c r="AJ191" s="213" t="str">
        <f t="shared" ca="1" si="63"/>
        <v/>
      </c>
      <c r="AK191" s="213" t="str">
        <f t="shared" ca="1" si="64"/>
        <v/>
      </c>
      <c r="AL191" s="213" t="str">
        <f t="shared" ca="1" si="65"/>
        <v/>
      </c>
      <c r="AM191" s="213" t="str">
        <f t="shared" ca="1" si="66"/>
        <v/>
      </c>
      <c r="AN191" s="213" t="str">
        <f t="shared" ca="1" si="67"/>
        <v/>
      </c>
      <c r="AO191" s="213" t="str">
        <f t="shared" ca="1" si="68"/>
        <v/>
      </c>
      <c r="AP191" s="213" t="str">
        <f t="shared" ca="1" si="69"/>
        <v/>
      </c>
      <c r="AQ191" s="213" t="str">
        <f t="shared" ca="1" si="70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1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39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35">
      <c r="A192" s="258"/>
      <c r="P192" s="203"/>
      <c r="Q192" s="203"/>
      <c r="R192" s="203"/>
      <c r="S192" s="203"/>
      <c r="T192" s="203"/>
      <c r="U192" s="213"/>
      <c r="V192" s="255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2"/>
        <v>0</v>
      </c>
      <c r="AE192" s="213">
        <f t="shared" ca="1" si="62"/>
        <v>0</v>
      </c>
      <c r="AF192" s="213">
        <f t="shared" ca="1" si="62"/>
        <v>0</v>
      </c>
      <c r="AG192" s="213">
        <f t="shared" ca="1" si="62"/>
        <v>0</v>
      </c>
      <c r="AH192" s="213">
        <f t="shared" ca="1" si="62"/>
        <v>0</v>
      </c>
      <c r="AI192" s="213">
        <f t="shared" ca="1" si="47"/>
        <v>0</v>
      </c>
      <c r="AJ192" s="213" t="str">
        <f t="shared" ca="1" si="63"/>
        <v/>
      </c>
      <c r="AK192" s="213" t="str">
        <f t="shared" ca="1" si="64"/>
        <v/>
      </c>
      <c r="AL192" s="213" t="str">
        <f t="shared" ca="1" si="65"/>
        <v/>
      </c>
      <c r="AM192" s="213" t="str">
        <f t="shared" ca="1" si="66"/>
        <v/>
      </c>
      <c r="AN192" s="213" t="str">
        <f t="shared" ca="1" si="67"/>
        <v/>
      </c>
      <c r="AO192" s="213" t="str">
        <f t="shared" ca="1" si="68"/>
        <v/>
      </c>
      <c r="AP192" s="213" t="str">
        <f t="shared" ca="1" si="69"/>
        <v/>
      </c>
      <c r="AQ192" s="213" t="str">
        <f t="shared" ca="1" si="70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1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39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35">
      <c r="A193" s="258"/>
      <c r="P193" s="203"/>
      <c r="Q193" s="203"/>
      <c r="R193" s="203"/>
      <c r="S193" s="203"/>
      <c r="T193" s="203"/>
      <c r="U193" s="213"/>
      <c r="V193" s="255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2"/>
        <v>0</v>
      </c>
      <c r="AE193" s="213">
        <f t="shared" ca="1" si="62"/>
        <v>0</v>
      </c>
      <c r="AF193" s="213">
        <f t="shared" ca="1" si="62"/>
        <v>0</v>
      </c>
      <c r="AG193" s="213">
        <f t="shared" ca="1" si="62"/>
        <v>0</v>
      </c>
      <c r="AH193" s="213">
        <f t="shared" ca="1" si="62"/>
        <v>0</v>
      </c>
      <c r="AI193" s="213">
        <f t="shared" ca="1" si="47"/>
        <v>0</v>
      </c>
      <c r="AJ193" s="213" t="str">
        <f t="shared" ca="1" si="63"/>
        <v/>
      </c>
      <c r="AK193" s="213" t="str">
        <f t="shared" ca="1" si="64"/>
        <v/>
      </c>
      <c r="AL193" s="213" t="str">
        <f t="shared" ca="1" si="65"/>
        <v/>
      </c>
      <c r="AM193" s="213" t="str">
        <f t="shared" ca="1" si="66"/>
        <v/>
      </c>
      <c r="AN193" s="213" t="str">
        <f t="shared" ca="1" si="67"/>
        <v/>
      </c>
      <c r="AO193" s="213" t="str">
        <f t="shared" ca="1" si="68"/>
        <v/>
      </c>
      <c r="AP193" s="213" t="str">
        <f t="shared" ca="1" si="69"/>
        <v/>
      </c>
      <c r="AQ193" s="213" t="str">
        <f t="shared" ca="1" si="70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1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39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35">
      <c r="A194" s="258"/>
      <c r="P194" s="203"/>
      <c r="Q194" s="203"/>
      <c r="R194" s="203"/>
      <c r="S194" s="203"/>
      <c r="T194" s="203"/>
      <c r="U194" s="213"/>
      <c r="V194" s="255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2">COUNTIF($X194:$AB194,"="&amp;AD$2)</f>
        <v>0</v>
      </c>
      <c r="AE194" s="213">
        <f t="shared" ca="1" si="72"/>
        <v>0</v>
      </c>
      <c r="AF194" s="213">
        <f t="shared" ca="1" si="72"/>
        <v>0</v>
      </c>
      <c r="AG194" s="213">
        <f t="shared" ca="1" si="72"/>
        <v>0</v>
      </c>
      <c r="AH194" s="213">
        <f t="shared" ca="1" si="72"/>
        <v>0</v>
      </c>
      <c r="AI194" s="213">
        <f t="shared" ca="1" si="47"/>
        <v>0</v>
      </c>
      <c r="AJ194" s="213" t="str">
        <f t="shared" ca="1" si="63"/>
        <v/>
      </c>
      <c r="AK194" s="213" t="str">
        <f t="shared" ca="1" si="64"/>
        <v/>
      </c>
      <c r="AL194" s="213" t="str">
        <f t="shared" ca="1" si="65"/>
        <v/>
      </c>
      <c r="AM194" s="213" t="str">
        <f t="shared" ca="1" si="66"/>
        <v/>
      </c>
      <c r="AN194" s="213" t="str">
        <f t="shared" ca="1" si="67"/>
        <v/>
      </c>
      <c r="AO194" s="213" t="str">
        <f t="shared" ca="1" si="68"/>
        <v/>
      </c>
      <c r="AP194" s="213" t="str">
        <f t="shared" ca="1" si="69"/>
        <v/>
      </c>
      <c r="AQ194" s="213" t="str">
        <f t="shared" ca="1" si="70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1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39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35">
      <c r="A195" s="258"/>
      <c r="P195" s="203"/>
      <c r="Q195" s="203"/>
      <c r="R195" s="203"/>
      <c r="S195" s="203"/>
      <c r="T195" s="203"/>
      <c r="U195" s="213"/>
      <c r="V195" s="255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2"/>
        <v>0</v>
      </c>
      <c r="AE195" s="213">
        <f t="shared" ca="1" si="72"/>
        <v>0</v>
      </c>
      <c r="AF195" s="213">
        <f t="shared" ca="1" si="72"/>
        <v>0</v>
      </c>
      <c r="AG195" s="213">
        <f t="shared" ca="1" si="72"/>
        <v>0</v>
      </c>
      <c r="AH195" s="213">
        <f t="shared" ca="1" si="72"/>
        <v>0</v>
      </c>
      <c r="AI195" s="213">
        <f t="shared" ca="1" si="47"/>
        <v>0</v>
      </c>
      <c r="AJ195" s="213" t="str">
        <f t="shared" ca="1" si="63"/>
        <v/>
      </c>
      <c r="AK195" s="213" t="str">
        <f t="shared" ca="1" si="64"/>
        <v/>
      </c>
      <c r="AL195" s="213" t="str">
        <f t="shared" ca="1" si="65"/>
        <v/>
      </c>
      <c r="AM195" s="213" t="str">
        <f t="shared" ca="1" si="66"/>
        <v/>
      </c>
      <c r="AN195" s="213" t="str">
        <f t="shared" ca="1" si="67"/>
        <v/>
      </c>
      <c r="AO195" s="213" t="str">
        <f t="shared" ca="1" si="68"/>
        <v/>
      </c>
      <c r="AP195" s="213" t="str">
        <f t="shared" ca="1" si="69"/>
        <v/>
      </c>
      <c r="AQ195" s="213" t="str">
        <f t="shared" ca="1" si="70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1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39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35">
      <c r="A196" s="258"/>
      <c r="P196" s="203"/>
      <c r="Q196" s="203"/>
      <c r="R196" s="203"/>
      <c r="S196" s="203"/>
      <c r="T196" s="203"/>
      <c r="U196" s="213"/>
      <c r="V196" s="255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2"/>
        <v>0</v>
      </c>
      <c r="AE196" s="213">
        <f t="shared" ca="1" si="72"/>
        <v>0</v>
      </c>
      <c r="AF196" s="213">
        <f t="shared" ca="1" si="72"/>
        <v>0</v>
      </c>
      <c r="AG196" s="213">
        <f t="shared" ca="1" si="72"/>
        <v>0</v>
      </c>
      <c r="AH196" s="213">
        <f t="shared" ca="1" si="72"/>
        <v>0</v>
      </c>
      <c r="AI196" s="213">
        <f t="shared" ca="1" si="47"/>
        <v>0</v>
      </c>
      <c r="AJ196" s="213" t="str">
        <f t="shared" ca="1" si="63"/>
        <v/>
      </c>
      <c r="AK196" s="213" t="str">
        <f t="shared" ca="1" si="64"/>
        <v/>
      </c>
      <c r="AL196" s="213" t="str">
        <f t="shared" ca="1" si="65"/>
        <v/>
      </c>
      <c r="AM196" s="213" t="str">
        <f t="shared" ca="1" si="66"/>
        <v/>
      </c>
      <c r="AN196" s="213" t="str">
        <f t="shared" ca="1" si="67"/>
        <v/>
      </c>
      <c r="AO196" s="213" t="str">
        <f t="shared" ca="1" si="68"/>
        <v/>
      </c>
      <c r="AP196" s="213" t="str">
        <f t="shared" ca="1" si="69"/>
        <v/>
      </c>
      <c r="AQ196" s="213" t="str">
        <f t="shared" ca="1" si="70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1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39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35">
      <c r="A197" s="258"/>
      <c r="P197" s="203"/>
      <c r="Q197" s="203"/>
      <c r="R197" s="203"/>
      <c r="S197" s="203"/>
      <c r="T197" s="203"/>
      <c r="U197" s="213"/>
      <c r="V197" s="255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2"/>
        <v>0</v>
      </c>
      <c r="AE197" s="213">
        <f t="shared" ca="1" si="72"/>
        <v>0</v>
      </c>
      <c r="AF197" s="213">
        <f t="shared" ca="1" si="72"/>
        <v>0</v>
      </c>
      <c r="AG197" s="213">
        <f t="shared" ca="1" si="72"/>
        <v>0</v>
      </c>
      <c r="AH197" s="213">
        <f t="shared" ca="1" si="72"/>
        <v>0</v>
      </c>
      <c r="AI197" s="213">
        <f t="shared" ca="1" si="47"/>
        <v>0</v>
      </c>
      <c r="AJ197" s="213" t="str">
        <f t="shared" ca="1" si="63"/>
        <v/>
      </c>
      <c r="AK197" s="213" t="str">
        <f t="shared" ca="1" si="64"/>
        <v/>
      </c>
      <c r="AL197" s="213" t="str">
        <f t="shared" ca="1" si="65"/>
        <v/>
      </c>
      <c r="AM197" s="213" t="str">
        <f t="shared" ca="1" si="66"/>
        <v/>
      </c>
      <c r="AN197" s="213" t="str">
        <f t="shared" ca="1" si="67"/>
        <v/>
      </c>
      <c r="AO197" s="213" t="str">
        <f t="shared" ca="1" si="68"/>
        <v/>
      </c>
      <c r="AP197" s="213" t="str">
        <f t="shared" ca="1" si="69"/>
        <v/>
      </c>
      <c r="AQ197" s="213" t="str">
        <f t="shared" ca="1" si="70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1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39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35">
      <c r="A198" s="258"/>
      <c r="P198" s="203"/>
      <c r="Q198" s="203"/>
      <c r="R198" s="203"/>
      <c r="S198" s="203"/>
      <c r="T198" s="203"/>
      <c r="U198" s="213"/>
      <c r="V198" s="255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2"/>
        <v>0</v>
      </c>
      <c r="AE198" s="213">
        <f t="shared" ca="1" si="72"/>
        <v>0</v>
      </c>
      <c r="AF198" s="213">
        <f t="shared" ca="1" si="72"/>
        <v>0</v>
      </c>
      <c r="AG198" s="213">
        <f t="shared" ca="1" si="72"/>
        <v>0</v>
      </c>
      <c r="AH198" s="213">
        <f t="shared" ca="1" si="72"/>
        <v>0</v>
      </c>
      <c r="AI198" s="213">
        <f t="shared" ca="1" si="47"/>
        <v>0</v>
      </c>
      <c r="AJ198" s="213" t="str">
        <f t="shared" ca="1" si="63"/>
        <v/>
      </c>
      <c r="AK198" s="213" t="str">
        <f t="shared" ca="1" si="64"/>
        <v/>
      </c>
      <c r="AL198" s="213" t="str">
        <f t="shared" ca="1" si="65"/>
        <v/>
      </c>
      <c r="AM198" s="213" t="str">
        <f t="shared" ca="1" si="66"/>
        <v/>
      </c>
      <c r="AN198" s="213" t="str">
        <f t="shared" ca="1" si="67"/>
        <v/>
      </c>
      <c r="AO198" s="213" t="str">
        <f t="shared" ca="1" si="68"/>
        <v/>
      </c>
      <c r="AP198" s="213" t="str">
        <f t="shared" ca="1" si="69"/>
        <v/>
      </c>
      <c r="AQ198" s="213" t="str">
        <f t="shared" ca="1" si="70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1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39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35">
      <c r="A199" s="258"/>
      <c r="P199" s="203"/>
      <c r="Q199" s="203"/>
      <c r="R199" s="203"/>
      <c r="S199" s="203"/>
      <c r="T199" s="203"/>
      <c r="U199" s="213"/>
      <c r="V199" s="255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2"/>
        <v>0</v>
      </c>
      <c r="AE199" s="213">
        <f t="shared" ca="1" si="72"/>
        <v>0</v>
      </c>
      <c r="AF199" s="213">
        <f t="shared" ca="1" si="72"/>
        <v>0</v>
      </c>
      <c r="AG199" s="213">
        <f t="shared" ca="1" si="72"/>
        <v>0</v>
      </c>
      <c r="AH199" s="213">
        <f t="shared" ca="1" si="72"/>
        <v>0</v>
      </c>
      <c r="AI199" s="213">
        <f t="shared" ca="1" si="47"/>
        <v>0</v>
      </c>
      <c r="AJ199" s="213" t="str">
        <f t="shared" ca="1" si="63"/>
        <v/>
      </c>
      <c r="AK199" s="213" t="str">
        <f t="shared" ca="1" si="64"/>
        <v/>
      </c>
      <c r="AL199" s="213" t="str">
        <f t="shared" ca="1" si="65"/>
        <v/>
      </c>
      <c r="AM199" s="213" t="str">
        <f t="shared" ca="1" si="66"/>
        <v/>
      </c>
      <c r="AN199" s="213" t="str">
        <f t="shared" ca="1" si="67"/>
        <v/>
      </c>
      <c r="AO199" s="213" t="str">
        <f t="shared" ca="1" si="68"/>
        <v/>
      </c>
      <c r="AP199" s="213" t="str">
        <f t="shared" ca="1" si="69"/>
        <v/>
      </c>
      <c r="AQ199" s="213" t="str">
        <f t="shared" ca="1" si="70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1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39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35">
      <c r="A200" s="258"/>
      <c r="P200" s="203"/>
      <c r="Q200" s="203"/>
      <c r="R200" s="203"/>
      <c r="S200" s="203"/>
      <c r="T200" s="203"/>
      <c r="U200" s="213"/>
      <c r="V200" s="255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2"/>
        <v>0</v>
      </c>
      <c r="AE200" s="213">
        <f t="shared" ca="1" si="72"/>
        <v>0</v>
      </c>
      <c r="AF200" s="213">
        <f t="shared" ca="1" si="72"/>
        <v>0</v>
      </c>
      <c r="AG200" s="213">
        <f t="shared" ca="1" si="72"/>
        <v>0</v>
      </c>
      <c r="AH200" s="213">
        <f t="shared" ca="1" si="72"/>
        <v>0</v>
      </c>
      <c r="AI200" s="213">
        <f t="shared" ca="1" si="47"/>
        <v>0</v>
      </c>
      <c r="AJ200" s="213" t="str">
        <f t="shared" ca="1" si="63"/>
        <v/>
      </c>
      <c r="AK200" s="213" t="str">
        <f t="shared" ca="1" si="64"/>
        <v/>
      </c>
      <c r="AL200" s="213" t="str">
        <f t="shared" ca="1" si="65"/>
        <v/>
      </c>
      <c r="AM200" s="213" t="str">
        <f t="shared" ca="1" si="66"/>
        <v/>
      </c>
      <c r="AN200" s="213" t="str">
        <f t="shared" ca="1" si="67"/>
        <v/>
      </c>
      <c r="AO200" s="213" t="str">
        <f t="shared" ca="1" si="68"/>
        <v/>
      </c>
      <c r="AP200" s="213" t="str">
        <f t="shared" ca="1" si="69"/>
        <v/>
      </c>
      <c r="AQ200" s="213" t="str">
        <f t="shared" ca="1" si="70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1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39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35">
      <c r="A201" s="258"/>
      <c r="P201" s="203"/>
      <c r="Q201" s="203"/>
      <c r="R201" s="203"/>
      <c r="S201" s="203"/>
      <c r="T201" s="203"/>
      <c r="U201" s="213"/>
      <c r="V201" s="255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2"/>
        <v>0</v>
      </c>
      <c r="AE201" s="213">
        <f t="shared" ca="1" si="72"/>
        <v>0</v>
      </c>
      <c r="AF201" s="213">
        <f t="shared" ca="1" si="72"/>
        <v>0</v>
      </c>
      <c r="AG201" s="213">
        <f t="shared" ca="1" si="72"/>
        <v>0</v>
      </c>
      <c r="AH201" s="213">
        <f t="shared" ca="1" si="72"/>
        <v>0</v>
      </c>
      <c r="AI201" s="213">
        <f t="shared" ca="1" si="47"/>
        <v>0</v>
      </c>
      <c r="AJ201" s="213" t="str">
        <f t="shared" ca="1" si="63"/>
        <v/>
      </c>
      <c r="AK201" s="213" t="str">
        <f t="shared" ca="1" si="64"/>
        <v/>
      </c>
      <c r="AL201" s="213" t="str">
        <f t="shared" ca="1" si="65"/>
        <v/>
      </c>
      <c r="AM201" s="213" t="str">
        <f t="shared" ca="1" si="66"/>
        <v/>
      </c>
      <c r="AN201" s="213" t="str">
        <f t="shared" ca="1" si="67"/>
        <v/>
      </c>
      <c r="AO201" s="213" t="str">
        <f t="shared" ca="1" si="68"/>
        <v/>
      </c>
      <c r="AP201" s="213" t="str">
        <f t="shared" ca="1" si="69"/>
        <v/>
      </c>
      <c r="AQ201" s="213" t="str">
        <f t="shared" ca="1" si="70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1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39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35">
      <c r="A202" s="258"/>
      <c r="P202" s="203"/>
      <c r="Q202" s="203"/>
      <c r="R202" s="203"/>
      <c r="S202" s="203"/>
      <c r="T202" s="203"/>
      <c r="U202" s="213"/>
      <c r="V202" s="255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2"/>
        <v>0</v>
      </c>
      <c r="AE202" s="213">
        <f t="shared" ca="1" si="72"/>
        <v>0</v>
      </c>
      <c r="AF202" s="213">
        <f t="shared" ca="1" si="72"/>
        <v>0</v>
      </c>
      <c r="AG202" s="213">
        <f t="shared" ca="1" si="72"/>
        <v>0</v>
      </c>
      <c r="AH202" s="213">
        <f t="shared" ca="1" si="72"/>
        <v>0</v>
      </c>
      <c r="AI202" s="213">
        <f t="shared" ca="1" si="47"/>
        <v>0</v>
      </c>
      <c r="AJ202" s="213" t="str">
        <f t="shared" ca="1" si="63"/>
        <v/>
      </c>
      <c r="AK202" s="213" t="str">
        <f t="shared" ca="1" si="64"/>
        <v/>
      </c>
      <c r="AL202" s="213" t="str">
        <f t="shared" ca="1" si="65"/>
        <v/>
      </c>
      <c r="AM202" s="213" t="str">
        <f t="shared" ca="1" si="66"/>
        <v/>
      </c>
      <c r="AN202" s="213" t="str">
        <f t="shared" ca="1" si="67"/>
        <v/>
      </c>
      <c r="AO202" s="213" t="str">
        <f t="shared" ca="1" si="68"/>
        <v/>
      </c>
      <c r="AP202" s="213" t="str">
        <f t="shared" ca="1" si="69"/>
        <v/>
      </c>
      <c r="AQ202" s="213" t="str">
        <f t="shared" ca="1" si="70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1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39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35">
      <c r="A203" s="258"/>
      <c r="P203" s="203"/>
      <c r="Q203" s="203"/>
      <c r="R203" s="203"/>
      <c r="S203" s="203"/>
      <c r="T203" s="203"/>
      <c r="U203" s="213"/>
      <c r="V203" s="255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2"/>
        <v>0</v>
      </c>
      <c r="AE203" s="213">
        <f t="shared" ca="1" si="72"/>
        <v>0</v>
      </c>
      <c r="AF203" s="213">
        <f t="shared" ca="1" si="72"/>
        <v>0</v>
      </c>
      <c r="AG203" s="213">
        <f t="shared" ca="1" si="72"/>
        <v>0</v>
      </c>
      <c r="AH203" s="213">
        <f t="shared" ca="1" si="72"/>
        <v>0</v>
      </c>
      <c r="AI203" s="213">
        <f t="shared" ca="1" si="47"/>
        <v>0</v>
      </c>
      <c r="AJ203" s="213" t="str">
        <f t="shared" ca="1" si="63"/>
        <v/>
      </c>
      <c r="AK203" s="213" t="str">
        <f t="shared" ca="1" si="64"/>
        <v/>
      </c>
      <c r="AL203" s="213" t="str">
        <f t="shared" ca="1" si="65"/>
        <v/>
      </c>
      <c r="AM203" s="213" t="str">
        <f t="shared" ca="1" si="66"/>
        <v/>
      </c>
      <c r="AN203" s="213" t="str">
        <f t="shared" ca="1" si="67"/>
        <v/>
      </c>
      <c r="AO203" s="213" t="str">
        <f t="shared" ca="1" si="68"/>
        <v/>
      </c>
      <c r="AP203" s="213" t="str">
        <f t="shared" ca="1" si="69"/>
        <v/>
      </c>
      <c r="AQ203" s="213" t="str">
        <f t="shared" ca="1" si="70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1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39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35">
      <c r="A204" s="258"/>
      <c r="P204" s="203"/>
      <c r="Q204" s="203"/>
      <c r="R204" s="203"/>
      <c r="S204" s="203"/>
      <c r="T204" s="203"/>
      <c r="U204" s="213"/>
      <c r="V204" s="255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2"/>
        <v>0</v>
      </c>
      <c r="AE204" s="213">
        <f t="shared" ca="1" si="72"/>
        <v>0</v>
      </c>
      <c r="AF204" s="213">
        <f t="shared" ca="1" si="72"/>
        <v>0</v>
      </c>
      <c r="AG204" s="213">
        <f t="shared" ca="1" si="72"/>
        <v>0</v>
      </c>
      <c r="AH204" s="213">
        <f t="shared" ca="1" si="72"/>
        <v>0</v>
      </c>
      <c r="AI204" s="213">
        <f t="shared" ca="1" si="47"/>
        <v>0</v>
      </c>
      <c r="AJ204" s="213" t="str">
        <f t="shared" ca="1" si="63"/>
        <v/>
      </c>
      <c r="AK204" s="213" t="str">
        <f t="shared" ca="1" si="64"/>
        <v/>
      </c>
      <c r="AL204" s="213" t="str">
        <f t="shared" ca="1" si="65"/>
        <v/>
      </c>
      <c r="AM204" s="213" t="str">
        <f t="shared" ca="1" si="66"/>
        <v/>
      </c>
      <c r="AN204" s="213" t="str">
        <f t="shared" ca="1" si="67"/>
        <v/>
      </c>
      <c r="AO204" s="213" t="str">
        <f t="shared" ca="1" si="68"/>
        <v/>
      </c>
      <c r="AP204" s="213" t="str">
        <f t="shared" ca="1" si="69"/>
        <v/>
      </c>
      <c r="AQ204" s="213" t="str">
        <f t="shared" ca="1" si="70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1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39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35">
      <c r="A205" s="258"/>
      <c r="P205" s="203"/>
      <c r="Q205" s="203"/>
      <c r="R205" s="203"/>
      <c r="S205" s="203"/>
      <c r="T205" s="203"/>
      <c r="U205" s="213"/>
      <c r="V205" s="255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2"/>
        <v>0</v>
      </c>
      <c r="AE205" s="213">
        <f t="shared" ca="1" si="72"/>
        <v>0</v>
      </c>
      <c r="AF205" s="213">
        <f t="shared" ca="1" si="72"/>
        <v>0</v>
      </c>
      <c r="AG205" s="213">
        <f t="shared" ca="1" si="72"/>
        <v>0</v>
      </c>
      <c r="AH205" s="213">
        <f t="shared" ca="1" si="72"/>
        <v>0</v>
      </c>
      <c r="AI205" s="213">
        <f t="shared" ca="1" si="47"/>
        <v>0</v>
      </c>
      <c r="AJ205" s="213" t="str">
        <f t="shared" ca="1" si="63"/>
        <v/>
      </c>
      <c r="AK205" s="213" t="str">
        <f t="shared" ca="1" si="64"/>
        <v/>
      </c>
      <c r="AL205" s="213" t="str">
        <f t="shared" ca="1" si="65"/>
        <v/>
      </c>
      <c r="AM205" s="213" t="str">
        <f t="shared" ca="1" si="66"/>
        <v/>
      </c>
      <c r="AN205" s="213" t="str">
        <f t="shared" ca="1" si="67"/>
        <v/>
      </c>
      <c r="AO205" s="213" t="str">
        <f t="shared" ca="1" si="68"/>
        <v/>
      </c>
      <c r="AP205" s="213" t="str">
        <f t="shared" ca="1" si="69"/>
        <v/>
      </c>
      <c r="AQ205" s="213" t="str">
        <f t="shared" ca="1" si="70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1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39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35">
      <c r="A206" s="258"/>
      <c r="P206" s="203"/>
      <c r="Q206" s="203"/>
      <c r="R206" s="203"/>
      <c r="S206" s="203"/>
      <c r="T206" s="203"/>
      <c r="U206" s="213"/>
      <c r="V206" s="255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2"/>
        <v>0</v>
      </c>
      <c r="AE206" s="213">
        <f t="shared" ca="1" si="72"/>
        <v>0</v>
      </c>
      <c r="AF206" s="213">
        <f t="shared" ca="1" si="72"/>
        <v>0</v>
      </c>
      <c r="AG206" s="213">
        <f t="shared" ca="1" si="72"/>
        <v>0</v>
      </c>
      <c r="AH206" s="213">
        <f t="shared" ca="1" si="72"/>
        <v>0</v>
      </c>
      <c r="AI206" s="213">
        <f t="shared" ca="1" si="47"/>
        <v>0</v>
      </c>
      <c r="AJ206" s="213" t="str">
        <f t="shared" ca="1" si="63"/>
        <v/>
      </c>
      <c r="AK206" s="213" t="str">
        <f t="shared" ca="1" si="64"/>
        <v/>
      </c>
      <c r="AL206" s="213" t="str">
        <f t="shared" ca="1" si="65"/>
        <v/>
      </c>
      <c r="AM206" s="213" t="str">
        <f t="shared" ca="1" si="66"/>
        <v/>
      </c>
      <c r="AN206" s="213" t="str">
        <f t="shared" ca="1" si="67"/>
        <v/>
      </c>
      <c r="AO206" s="213" t="str">
        <f t="shared" ca="1" si="68"/>
        <v/>
      </c>
      <c r="AP206" s="213" t="str">
        <f t="shared" ca="1" si="69"/>
        <v/>
      </c>
      <c r="AQ206" s="213" t="str">
        <f t="shared" ca="1" si="70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1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39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35">
      <c r="A207" s="258"/>
      <c r="P207" s="203"/>
      <c r="Q207" s="203"/>
      <c r="R207" s="203"/>
      <c r="S207" s="203"/>
      <c r="T207" s="203"/>
      <c r="U207" s="213"/>
      <c r="V207" s="255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2"/>
        <v>0</v>
      </c>
      <c r="AE207" s="213">
        <f t="shared" ca="1" si="72"/>
        <v>0</v>
      </c>
      <c r="AF207" s="213">
        <f t="shared" ca="1" si="72"/>
        <v>0</v>
      </c>
      <c r="AG207" s="213">
        <f t="shared" ca="1" si="72"/>
        <v>0</v>
      </c>
      <c r="AH207" s="213">
        <f t="shared" ca="1" si="72"/>
        <v>0</v>
      </c>
      <c r="AI207" s="213">
        <f t="shared" ca="1" si="47"/>
        <v>0</v>
      </c>
      <c r="AJ207" s="213" t="str">
        <f t="shared" ca="1" si="63"/>
        <v/>
      </c>
      <c r="AK207" s="213" t="str">
        <f t="shared" ca="1" si="64"/>
        <v/>
      </c>
      <c r="AL207" s="213" t="str">
        <f t="shared" ca="1" si="65"/>
        <v/>
      </c>
      <c r="AM207" s="213" t="str">
        <f t="shared" ca="1" si="66"/>
        <v/>
      </c>
      <c r="AN207" s="213" t="str">
        <f t="shared" ca="1" si="67"/>
        <v/>
      </c>
      <c r="AO207" s="213" t="str">
        <f t="shared" ca="1" si="68"/>
        <v/>
      </c>
      <c r="AP207" s="213" t="str">
        <f t="shared" ca="1" si="69"/>
        <v/>
      </c>
      <c r="AQ207" s="213" t="str">
        <f t="shared" ca="1" si="70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1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39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35">
      <c r="A208" s="258"/>
      <c r="P208" s="203"/>
      <c r="Q208" s="203"/>
      <c r="R208" s="203"/>
      <c r="S208" s="203"/>
      <c r="T208" s="203"/>
      <c r="U208" s="213"/>
      <c r="V208" s="255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2"/>
        <v>0</v>
      </c>
      <c r="AE208" s="213">
        <f t="shared" ca="1" si="72"/>
        <v>0</v>
      </c>
      <c r="AF208" s="213">
        <f t="shared" ca="1" si="72"/>
        <v>0</v>
      </c>
      <c r="AG208" s="213">
        <f t="shared" ca="1" si="72"/>
        <v>0</v>
      </c>
      <c r="AH208" s="213">
        <f t="shared" ca="1" si="72"/>
        <v>0</v>
      </c>
      <c r="AI208" s="213">
        <f t="shared" ca="1" si="47"/>
        <v>0</v>
      </c>
      <c r="AJ208" s="213" t="str">
        <f t="shared" ca="1" si="63"/>
        <v/>
      </c>
      <c r="AK208" s="213" t="str">
        <f t="shared" ca="1" si="64"/>
        <v/>
      </c>
      <c r="AL208" s="213" t="str">
        <f t="shared" ca="1" si="65"/>
        <v/>
      </c>
      <c r="AM208" s="213" t="str">
        <f t="shared" ca="1" si="66"/>
        <v/>
      </c>
      <c r="AN208" s="213" t="str">
        <f t="shared" ca="1" si="67"/>
        <v/>
      </c>
      <c r="AO208" s="213" t="str">
        <f t="shared" ca="1" si="68"/>
        <v/>
      </c>
      <c r="AP208" s="213" t="str">
        <f t="shared" ca="1" si="69"/>
        <v/>
      </c>
      <c r="AQ208" s="213" t="str">
        <f t="shared" ca="1" si="70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1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39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35">
      <c r="A209" s="258"/>
      <c r="P209" s="203"/>
      <c r="Q209" s="203"/>
      <c r="R209" s="203"/>
      <c r="S209" s="203"/>
      <c r="T209" s="203"/>
      <c r="U209" s="213"/>
      <c r="V209" s="255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2"/>
        <v>0</v>
      </c>
      <c r="AE209" s="213">
        <f t="shared" ca="1" si="72"/>
        <v>0</v>
      </c>
      <c r="AF209" s="213">
        <f t="shared" ca="1" si="72"/>
        <v>0</v>
      </c>
      <c r="AG209" s="213">
        <f t="shared" ca="1" si="72"/>
        <v>0</v>
      </c>
      <c r="AH209" s="213">
        <f t="shared" ca="1" si="72"/>
        <v>0</v>
      </c>
      <c r="AI209" s="213">
        <f t="shared" ca="1" si="47"/>
        <v>0</v>
      </c>
      <c r="AJ209" s="213" t="str">
        <f t="shared" ca="1" si="63"/>
        <v/>
      </c>
      <c r="AK209" s="213" t="str">
        <f t="shared" ca="1" si="64"/>
        <v/>
      </c>
      <c r="AL209" s="213" t="str">
        <f t="shared" ca="1" si="65"/>
        <v/>
      </c>
      <c r="AM209" s="213" t="str">
        <f t="shared" ca="1" si="66"/>
        <v/>
      </c>
      <c r="AN209" s="213" t="str">
        <f t="shared" ca="1" si="67"/>
        <v/>
      </c>
      <c r="AO209" s="213" t="str">
        <f t="shared" ca="1" si="68"/>
        <v/>
      </c>
      <c r="AP209" s="213" t="str">
        <f t="shared" ca="1" si="69"/>
        <v/>
      </c>
      <c r="AQ209" s="213" t="str">
        <f t="shared" ca="1" si="70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1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39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35">
      <c r="A210" s="258"/>
      <c r="P210" s="203"/>
      <c r="Q210" s="203"/>
      <c r="R210" s="203"/>
      <c r="S210" s="203"/>
      <c r="T210" s="203"/>
      <c r="U210" s="213"/>
      <c r="V210" s="255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2"/>
        <v>0</v>
      </c>
      <c r="AE210" s="213">
        <f t="shared" ca="1" si="72"/>
        <v>0</v>
      </c>
      <c r="AF210" s="213">
        <f t="shared" ca="1" si="72"/>
        <v>0</v>
      </c>
      <c r="AG210" s="213">
        <f t="shared" ca="1" si="72"/>
        <v>0</v>
      </c>
      <c r="AH210" s="213">
        <f t="shared" ca="1" si="72"/>
        <v>0</v>
      </c>
      <c r="AI210" s="213">
        <f t="shared" ca="1" si="47"/>
        <v>0</v>
      </c>
      <c r="AJ210" s="213" t="str">
        <f t="shared" ca="1" si="63"/>
        <v/>
      </c>
      <c r="AK210" s="213" t="str">
        <f t="shared" ca="1" si="64"/>
        <v/>
      </c>
      <c r="AL210" s="213" t="str">
        <f t="shared" ca="1" si="65"/>
        <v/>
      </c>
      <c r="AM210" s="213" t="str">
        <f t="shared" ca="1" si="66"/>
        <v/>
      </c>
      <c r="AN210" s="213" t="str">
        <f t="shared" ca="1" si="67"/>
        <v/>
      </c>
      <c r="AO210" s="213" t="str">
        <f t="shared" ca="1" si="68"/>
        <v/>
      </c>
      <c r="AP210" s="213" t="str">
        <f t="shared" ca="1" si="69"/>
        <v/>
      </c>
      <c r="AQ210" s="213" t="str">
        <f t="shared" ca="1" si="70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1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39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35">
      <c r="A211" s="258"/>
      <c r="P211" s="203"/>
      <c r="Q211" s="203"/>
      <c r="R211" s="203"/>
      <c r="S211" s="203"/>
      <c r="T211" s="203"/>
      <c r="U211" s="213"/>
      <c r="V211" s="255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2"/>
        <v>0</v>
      </c>
      <c r="AE211" s="213">
        <f t="shared" ca="1" si="72"/>
        <v>0</v>
      </c>
      <c r="AF211" s="213">
        <f t="shared" ca="1" si="72"/>
        <v>0</v>
      </c>
      <c r="AG211" s="213">
        <f t="shared" ca="1" si="72"/>
        <v>0</v>
      </c>
      <c r="AH211" s="213">
        <f t="shared" ca="1" si="72"/>
        <v>0</v>
      </c>
      <c r="AI211" s="213">
        <f t="shared" ca="1" si="47"/>
        <v>0</v>
      </c>
      <c r="AJ211" s="213" t="str">
        <f t="shared" ref="AJ211:AJ274" ca="1" si="73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4">IF(AD211=0,"",IF($X211=AD$2,"/R1","")&amp;IF($Y211=AD$2,"/R2","")&amp;IF($Z211=AD$2,"/R3","")&amp;IF($AA211=AD$2,"/F","")&amp;IF($AB211=AD$2,"/PO",""))</f>
        <v/>
      </c>
      <c r="AL211" s="213" t="str">
        <f t="shared" ref="AL211:AL274" ca="1" si="75">IF(AE211=0,"",IF($X211=AE$2,"/R1","")&amp;IF($Y211=AE$2,"/R2","")&amp;IF($Z211=AE$2,"/R3","")&amp;IF($AA211=AE$2,"/F","")&amp;IF($AB211=AE$2,"/PO",""))</f>
        <v/>
      </c>
      <c r="AM211" s="213" t="str">
        <f t="shared" ref="AM211:AM274" ca="1" si="76">IF(AF211=0,"",IF($X211=AF$2,"/R1","")&amp;IF($Y211=AF$2,"/R2","")&amp;IF($Z211=AF$2,"/R3","")&amp;IF($AA211=AF$2,"/F","")&amp;IF($AB211=AF$2,"/PO",""))</f>
        <v/>
      </c>
      <c r="AN211" s="213" t="str">
        <f t="shared" ref="AN211:AN274" ca="1" si="77">IF(AG211=0,"",IF($X211=AG$2,"/R1","")&amp;IF($Y211=AG$2,"/R2","")&amp;IF($Z211=AG$2,"/R3","")&amp;IF($AA211=AG$2,"/F","")&amp;IF($AB211=AG$2,"/PO",""))</f>
        <v/>
      </c>
      <c r="AO211" s="213" t="str">
        <f t="shared" ref="AO211:AO274" ca="1" si="78">IF(AH211=0,"",IF($X211=AH$2,"/R1","")&amp;IF($Y211=AH$2,"/R2","")&amp;IF($Z211=AH$2,"/R3","")&amp;IF($AA211=AH$2,"/F","")&amp;IF($AB211=AH$2,"/PO",""))</f>
        <v/>
      </c>
      <c r="AP211" s="213" t="str">
        <f t="shared" ref="AP211:AP274" ca="1" si="79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0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1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39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35">
      <c r="A212" s="258"/>
      <c r="P212" s="203"/>
      <c r="Q212" s="203"/>
      <c r="R212" s="203"/>
      <c r="S212" s="203"/>
      <c r="T212" s="203"/>
      <c r="U212" s="213"/>
      <c r="V212" s="255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2"/>
        <v>0</v>
      </c>
      <c r="AE212" s="213">
        <f t="shared" ca="1" si="72"/>
        <v>0</v>
      </c>
      <c r="AF212" s="213">
        <f t="shared" ca="1" si="72"/>
        <v>0</v>
      </c>
      <c r="AG212" s="213">
        <f t="shared" ca="1" si="72"/>
        <v>0</v>
      </c>
      <c r="AH212" s="213">
        <f t="shared" ca="1" si="72"/>
        <v>0</v>
      </c>
      <c r="AI212" s="213">
        <f t="shared" ca="1" si="47"/>
        <v>0</v>
      </c>
      <c r="AJ212" s="213" t="str">
        <f t="shared" ca="1" si="73"/>
        <v/>
      </c>
      <c r="AK212" s="213" t="str">
        <f t="shared" ca="1" si="74"/>
        <v/>
      </c>
      <c r="AL212" s="213" t="str">
        <f t="shared" ca="1" si="75"/>
        <v/>
      </c>
      <c r="AM212" s="213" t="str">
        <f t="shared" ca="1" si="76"/>
        <v/>
      </c>
      <c r="AN212" s="213" t="str">
        <f t="shared" ca="1" si="77"/>
        <v/>
      </c>
      <c r="AO212" s="213" t="str">
        <f t="shared" ca="1" si="78"/>
        <v/>
      </c>
      <c r="AP212" s="213" t="str">
        <f t="shared" ca="1" si="79"/>
        <v/>
      </c>
      <c r="AQ212" s="213" t="str">
        <f t="shared" ca="1" si="80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1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39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35">
      <c r="A213" s="258"/>
      <c r="P213" s="203"/>
      <c r="Q213" s="203"/>
      <c r="R213" s="203"/>
      <c r="S213" s="203"/>
      <c r="T213" s="203"/>
      <c r="U213" s="213"/>
      <c r="V213" s="255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2"/>
        <v>0</v>
      </c>
      <c r="AE213" s="213">
        <f t="shared" ca="1" si="72"/>
        <v>0</v>
      </c>
      <c r="AF213" s="213">
        <f t="shared" ca="1" si="72"/>
        <v>0</v>
      </c>
      <c r="AG213" s="213">
        <f t="shared" ca="1" si="72"/>
        <v>0</v>
      </c>
      <c r="AH213" s="213">
        <f t="shared" ca="1" si="72"/>
        <v>0</v>
      </c>
      <c r="AI213" s="213">
        <f t="shared" ca="1" si="47"/>
        <v>0</v>
      </c>
      <c r="AJ213" s="213" t="str">
        <f t="shared" ca="1" si="73"/>
        <v/>
      </c>
      <c r="AK213" s="213" t="str">
        <f t="shared" ca="1" si="74"/>
        <v/>
      </c>
      <c r="AL213" s="213" t="str">
        <f t="shared" ca="1" si="75"/>
        <v/>
      </c>
      <c r="AM213" s="213" t="str">
        <f t="shared" ca="1" si="76"/>
        <v/>
      </c>
      <c r="AN213" s="213" t="str">
        <f t="shared" ca="1" si="77"/>
        <v/>
      </c>
      <c r="AO213" s="213" t="str">
        <f t="shared" ca="1" si="78"/>
        <v/>
      </c>
      <c r="AP213" s="213" t="str">
        <f t="shared" ca="1" si="79"/>
        <v/>
      </c>
      <c r="AQ213" s="213" t="str">
        <f t="shared" ca="1" si="80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1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39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35">
      <c r="A214" s="258"/>
      <c r="P214" s="203"/>
      <c r="Q214" s="203"/>
      <c r="R214" s="203"/>
      <c r="S214" s="203"/>
      <c r="T214" s="203"/>
      <c r="U214" s="213"/>
      <c r="V214" s="255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2"/>
        <v>0</v>
      </c>
      <c r="AE214" s="213">
        <f t="shared" ca="1" si="72"/>
        <v>0</v>
      </c>
      <c r="AF214" s="213">
        <f t="shared" ca="1" si="72"/>
        <v>0</v>
      </c>
      <c r="AG214" s="213">
        <f t="shared" ca="1" si="72"/>
        <v>0</v>
      </c>
      <c r="AH214" s="213">
        <f t="shared" ca="1" si="72"/>
        <v>0</v>
      </c>
      <c r="AI214" s="213">
        <f t="shared" ca="1" si="47"/>
        <v>0</v>
      </c>
      <c r="AJ214" s="213" t="str">
        <f t="shared" ca="1" si="73"/>
        <v/>
      </c>
      <c r="AK214" s="213" t="str">
        <f t="shared" ca="1" si="74"/>
        <v/>
      </c>
      <c r="AL214" s="213" t="str">
        <f t="shared" ca="1" si="75"/>
        <v/>
      </c>
      <c r="AM214" s="213" t="str">
        <f t="shared" ca="1" si="76"/>
        <v/>
      </c>
      <c r="AN214" s="213" t="str">
        <f t="shared" ca="1" si="77"/>
        <v/>
      </c>
      <c r="AO214" s="213" t="str">
        <f t="shared" ca="1" si="78"/>
        <v/>
      </c>
      <c r="AP214" s="213" t="str">
        <f t="shared" ca="1" si="79"/>
        <v/>
      </c>
      <c r="AQ214" s="213" t="str">
        <f t="shared" ca="1" si="80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1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39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35">
      <c r="A215" s="258"/>
      <c r="P215" s="203"/>
      <c r="Q215" s="203"/>
      <c r="R215" s="203"/>
      <c r="S215" s="203"/>
      <c r="T215" s="203"/>
      <c r="U215" s="213"/>
      <c r="V215" s="255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2"/>
        <v>0</v>
      </c>
      <c r="AE215" s="213">
        <f t="shared" ca="1" si="72"/>
        <v>0</v>
      </c>
      <c r="AF215" s="213">
        <f t="shared" ca="1" si="72"/>
        <v>0</v>
      </c>
      <c r="AG215" s="213">
        <f t="shared" ca="1" si="72"/>
        <v>0</v>
      </c>
      <c r="AH215" s="213">
        <f t="shared" ca="1" si="72"/>
        <v>0</v>
      </c>
      <c r="AI215" s="213">
        <f t="shared" ca="1" si="47"/>
        <v>0</v>
      </c>
      <c r="AJ215" s="213" t="str">
        <f t="shared" ca="1" si="73"/>
        <v/>
      </c>
      <c r="AK215" s="213" t="str">
        <f t="shared" ca="1" si="74"/>
        <v/>
      </c>
      <c r="AL215" s="213" t="str">
        <f t="shared" ca="1" si="75"/>
        <v/>
      </c>
      <c r="AM215" s="213" t="str">
        <f t="shared" ca="1" si="76"/>
        <v/>
      </c>
      <c r="AN215" s="213" t="str">
        <f t="shared" ca="1" si="77"/>
        <v/>
      </c>
      <c r="AO215" s="213" t="str">
        <f t="shared" ca="1" si="78"/>
        <v/>
      </c>
      <c r="AP215" s="213" t="str">
        <f t="shared" ca="1" si="79"/>
        <v/>
      </c>
      <c r="AQ215" s="213" t="str">
        <f t="shared" ca="1" si="80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1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39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35">
      <c r="A216" s="258"/>
      <c r="P216" s="203"/>
      <c r="Q216" s="203"/>
      <c r="R216" s="203"/>
      <c r="S216" s="203"/>
      <c r="T216" s="203"/>
      <c r="U216" s="213"/>
      <c r="V216" s="255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2"/>
        <v>0</v>
      </c>
      <c r="AE216" s="213">
        <f t="shared" ca="1" si="72"/>
        <v>0</v>
      </c>
      <c r="AF216" s="213">
        <f t="shared" ca="1" si="72"/>
        <v>0</v>
      </c>
      <c r="AG216" s="213">
        <f t="shared" ca="1" si="72"/>
        <v>0</v>
      </c>
      <c r="AH216" s="213">
        <f t="shared" ca="1" si="72"/>
        <v>0</v>
      </c>
      <c r="AI216" s="213">
        <f t="shared" ca="1" si="47"/>
        <v>0</v>
      </c>
      <c r="AJ216" s="213" t="str">
        <f t="shared" ca="1" si="73"/>
        <v/>
      </c>
      <c r="AK216" s="213" t="str">
        <f t="shared" ca="1" si="74"/>
        <v/>
      </c>
      <c r="AL216" s="213" t="str">
        <f t="shared" ca="1" si="75"/>
        <v/>
      </c>
      <c r="AM216" s="213" t="str">
        <f t="shared" ca="1" si="76"/>
        <v/>
      </c>
      <c r="AN216" s="213" t="str">
        <f t="shared" ca="1" si="77"/>
        <v/>
      </c>
      <c r="AO216" s="213" t="str">
        <f t="shared" ca="1" si="78"/>
        <v/>
      </c>
      <c r="AP216" s="213" t="str">
        <f t="shared" ca="1" si="79"/>
        <v/>
      </c>
      <c r="AQ216" s="213" t="str">
        <f t="shared" ca="1" si="80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1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39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35">
      <c r="A217" s="258"/>
      <c r="P217" s="203"/>
      <c r="Q217" s="203"/>
      <c r="R217" s="203"/>
      <c r="S217" s="203"/>
      <c r="T217" s="203"/>
      <c r="U217" s="213"/>
      <c r="V217" s="255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2"/>
        <v>0</v>
      </c>
      <c r="AE217" s="213">
        <f t="shared" ca="1" si="72"/>
        <v>0</v>
      </c>
      <c r="AF217" s="213">
        <f t="shared" ca="1" si="72"/>
        <v>0</v>
      </c>
      <c r="AG217" s="213">
        <f t="shared" ca="1" si="72"/>
        <v>0</v>
      </c>
      <c r="AH217" s="213">
        <f t="shared" ca="1" si="72"/>
        <v>0</v>
      </c>
      <c r="AI217" s="213">
        <f t="shared" ca="1" si="47"/>
        <v>0</v>
      </c>
      <c r="AJ217" s="213" t="str">
        <f t="shared" ca="1" si="73"/>
        <v/>
      </c>
      <c r="AK217" s="213" t="str">
        <f t="shared" ca="1" si="74"/>
        <v/>
      </c>
      <c r="AL217" s="213" t="str">
        <f t="shared" ca="1" si="75"/>
        <v/>
      </c>
      <c r="AM217" s="213" t="str">
        <f t="shared" ca="1" si="76"/>
        <v/>
      </c>
      <c r="AN217" s="213" t="str">
        <f t="shared" ca="1" si="77"/>
        <v/>
      </c>
      <c r="AO217" s="213" t="str">
        <f t="shared" ca="1" si="78"/>
        <v/>
      </c>
      <c r="AP217" s="213" t="str">
        <f t="shared" ca="1" si="79"/>
        <v/>
      </c>
      <c r="AQ217" s="213" t="str">
        <f t="shared" ca="1" si="80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1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39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35">
      <c r="A218" s="258"/>
      <c r="P218" s="203"/>
      <c r="Q218" s="203"/>
      <c r="R218" s="203"/>
      <c r="S218" s="203"/>
      <c r="T218" s="203"/>
      <c r="U218" s="213"/>
      <c r="V218" s="255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2"/>
        <v>0</v>
      </c>
      <c r="AE218" s="213">
        <f t="shared" ca="1" si="72"/>
        <v>0</v>
      </c>
      <c r="AF218" s="213">
        <f t="shared" ca="1" si="72"/>
        <v>0</v>
      </c>
      <c r="AG218" s="213">
        <f t="shared" ca="1" si="72"/>
        <v>0</v>
      </c>
      <c r="AH218" s="213">
        <f t="shared" ca="1" si="72"/>
        <v>0</v>
      </c>
      <c r="AI218" s="213">
        <f t="shared" ca="1" si="47"/>
        <v>0</v>
      </c>
      <c r="AJ218" s="213" t="str">
        <f t="shared" ca="1" si="73"/>
        <v/>
      </c>
      <c r="AK218" s="213" t="str">
        <f t="shared" ca="1" si="74"/>
        <v/>
      </c>
      <c r="AL218" s="213" t="str">
        <f t="shared" ca="1" si="75"/>
        <v/>
      </c>
      <c r="AM218" s="213" t="str">
        <f t="shared" ca="1" si="76"/>
        <v/>
      </c>
      <c r="AN218" s="213" t="str">
        <f t="shared" ca="1" si="77"/>
        <v/>
      </c>
      <c r="AO218" s="213" t="str">
        <f t="shared" ca="1" si="78"/>
        <v/>
      </c>
      <c r="AP218" s="213" t="str">
        <f t="shared" ca="1" si="79"/>
        <v/>
      </c>
      <c r="AQ218" s="213" t="str">
        <f t="shared" ca="1" si="80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1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39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35">
      <c r="A219" s="258"/>
      <c r="P219" s="203"/>
      <c r="Q219" s="203"/>
      <c r="R219" s="203"/>
      <c r="S219" s="203"/>
      <c r="T219" s="203"/>
      <c r="U219" s="213"/>
      <c r="V219" s="255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2"/>
        <v>0</v>
      </c>
      <c r="AE219" s="213">
        <f t="shared" ca="1" si="72"/>
        <v>0</v>
      </c>
      <c r="AF219" s="213">
        <f t="shared" ca="1" si="72"/>
        <v>0</v>
      </c>
      <c r="AG219" s="213">
        <f t="shared" ca="1" si="72"/>
        <v>0</v>
      </c>
      <c r="AH219" s="213">
        <f t="shared" ca="1" si="72"/>
        <v>0</v>
      </c>
      <c r="AI219" s="213">
        <f t="shared" ca="1" si="47"/>
        <v>0</v>
      </c>
      <c r="AJ219" s="213" t="str">
        <f t="shared" ca="1" si="73"/>
        <v/>
      </c>
      <c r="AK219" s="213" t="str">
        <f t="shared" ca="1" si="74"/>
        <v/>
      </c>
      <c r="AL219" s="213" t="str">
        <f t="shared" ca="1" si="75"/>
        <v/>
      </c>
      <c r="AM219" s="213" t="str">
        <f t="shared" ca="1" si="76"/>
        <v/>
      </c>
      <c r="AN219" s="213" t="str">
        <f t="shared" ca="1" si="77"/>
        <v/>
      </c>
      <c r="AO219" s="213" t="str">
        <f t="shared" ca="1" si="78"/>
        <v/>
      </c>
      <c r="AP219" s="213" t="str">
        <f t="shared" ca="1" si="79"/>
        <v/>
      </c>
      <c r="AQ219" s="213" t="str">
        <f t="shared" ca="1" si="80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1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39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35">
      <c r="A220" s="258"/>
      <c r="P220" s="203"/>
      <c r="Q220" s="203"/>
      <c r="R220" s="203"/>
      <c r="S220" s="203"/>
      <c r="T220" s="203"/>
      <c r="U220" s="213"/>
      <c r="V220" s="255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2"/>
        <v>0</v>
      </c>
      <c r="AE220" s="213">
        <f t="shared" ca="1" si="72"/>
        <v>0</v>
      </c>
      <c r="AF220" s="213">
        <f t="shared" ca="1" si="72"/>
        <v>0</v>
      </c>
      <c r="AG220" s="213">
        <f t="shared" ca="1" si="72"/>
        <v>0</v>
      </c>
      <c r="AH220" s="213">
        <f t="shared" ca="1" si="72"/>
        <v>0</v>
      </c>
      <c r="AI220" s="213">
        <f t="shared" ca="1" si="47"/>
        <v>0</v>
      </c>
      <c r="AJ220" s="213" t="str">
        <f t="shared" ca="1" si="73"/>
        <v/>
      </c>
      <c r="AK220" s="213" t="str">
        <f t="shared" ca="1" si="74"/>
        <v/>
      </c>
      <c r="AL220" s="213" t="str">
        <f t="shared" ca="1" si="75"/>
        <v/>
      </c>
      <c r="AM220" s="213" t="str">
        <f t="shared" ca="1" si="76"/>
        <v/>
      </c>
      <c r="AN220" s="213" t="str">
        <f t="shared" ca="1" si="77"/>
        <v/>
      </c>
      <c r="AO220" s="213" t="str">
        <f t="shared" ca="1" si="78"/>
        <v/>
      </c>
      <c r="AP220" s="213" t="str">
        <f t="shared" ca="1" si="79"/>
        <v/>
      </c>
      <c r="AQ220" s="213" t="str">
        <f t="shared" ca="1" si="80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1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39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35">
      <c r="A221" s="258"/>
      <c r="P221" s="203"/>
      <c r="Q221" s="203"/>
      <c r="R221" s="203"/>
      <c r="S221" s="203"/>
      <c r="T221" s="203"/>
      <c r="U221" s="213"/>
      <c r="V221" s="255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2"/>
        <v>0</v>
      </c>
      <c r="AE221" s="213">
        <f t="shared" ca="1" si="72"/>
        <v>0</v>
      </c>
      <c r="AF221" s="213">
        <f t="shared" ca="1" si="72"/>
        <v>0</v>
      </c>
      <c r="AG221" s="213">
        <f t="shared" ca="1" si="72"/>
        <v>0</v>
      </c>
      <c r="AH221" s="213">
        <f t="shared" ca="1" si="72"/>
        <v>0</v>
      </c>
      <c r="AI221" s="213">
        <f t="shared" ca="1" si="47"/>
        <v>0</v>
      </c>
      <c r="AJ221" s="213" t="str">
        <f t="shared" ca="1" si="73"/>
        <v/>
      </c>
      <c r="AK221" s="213" t="str">
        <f t="shared" ca="1" si="74"/>
        <v/>
      </c>
      <c r="AL221" s="213" t="str">
        <f t="shared" ca="1" si="75"/>
        <v/>
      </c>
      <c r="AM221" s="213" t="str">
        <f t="shared" ca="1" si="76"/>
        <v/>
      </c>
      <c r="AN221" s="213" t="str">
        <f t="shared" ca="1" si="77"/>
        <v/>
      </c>
      <c r="AO221" s="213" t="str">
        <f t="shared" ca="1" si="78"/>
        <v/>
      </c>
      <c r="AP221" s="213" t="str">
        <f t="shared" ca="1" si="79"/>
        <v/>
      </c>
      <c r="AQ221" s="213" t="str">
        <f t="shared" ca="1" si="80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1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39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35">
      <c r="A222" s="258"/>
      <c r="P222" s="203"/>
      <c r="Q222" s="203"/>
      <c r="R222" s="203"/>
      <c r="S222" s="203"/>
      <c r="T222" s="203"/>
      <c r="U222" s="213"/>
      <c r="V222" s="255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2"/>
        <v>0</v>
      </c>
      <c r="AE222" s="213">
        <f t="shared" ca="1" si="72"/>
        <v>0</v>
      </c>
      <c r="AF222" s="213">
        <f t="shared" ca="1" si="72"/>
        <v>0</v>
      </c>
      <c r="AG222" s="213">
        <f t="shared" ca="1" si="72"/>
        <v>0</v>
      </c>
      <c r="AH222" s="213">
        <f t="shared" ca="1" si="72"/>
        <v>0</v>
      </c>
      <c r="AI222" s="213">
        <f t="shared" ca="1" si="47"/>
        <v>0</v>
      </c>
      <c r="AJ222" s="213" t="str">
        <f t="shared" ca="1" si="73"/>
        <v/>
      </c>
      <c r="AK222" s="213" t="str">
        <f t="shared" ca="1" si="74"/>
        <v/>
      </c>
      <c r="AL222" s="213" t="str">
        <f t="shared" ca="1" si="75"/>
        <v/>
      </c>
      <c r="AM222" s="213" t="str">
        <f t="shared" ca="1" si="76"/>
        <v/>
      </c>
      <c r="AN222" s="213" t="str">
        <f t="shared" ca="1" si="77"/>
        <v/>
      </c>
      <c r="AO222" s="213" t="str">
        <f t="shared" ca="1" si="78"/>
        <v/>
      </c>
      <c r="AP222" s="213" t="str">
        <f t="shared" ca="1" si="79"/>
        <v/>
      </c>
      <c r="AQ222" s="213" t="str">
        <f t="shared" ca="1" si="80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1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39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35">
      <c r="A223" s="258"/>
      <c r="P223" s="203"/>
      <c r="Q223" s="203"/>
      <c r="R223" s="203"/>
      <c r="S223" s="203"/>
      <c r="T223" s="203"/>
      <c r="U223" s="213"/>
      <c r="V223" s="255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2"/>
        <v>0</v>
      </c>
      <c r="AE223" s="213">
        <f t="shared" ca="1" si="72"/>
        <v>0</v>
      </c>
      <c r="AF223" s="213">
        <f t="shared" ca="1" si="72"/>
        <v>0</v>
      </c>
      <c r="AG223" s="213">
        <f t="shared" ca="1" si="72"/>
        <v>0</v>
      </c>
      <c r="AH223" s="213">
        <f t="shared" ca="1" si="72"/>
        <v>0</v>
      </c>
      <c r="AI223" s="213">
        <f t="shared" ca="1" si="47"/>
        <v>0</v>
      </c>
      <c r="AJ223" s="213" t="str">
        <f t="shared" ca="1" si="73"/>
        <v/>
      </c>
      <c r="AK223" s="213" t="str">
        <f t="shared" ca="1" si="74"/>
        <v/>
      </c>
      <c r="AL223" s="213" t="str">
        <f t="shared" ca="1" si="75"/>
        <v/>
      </c>
      <c r="AM223" s="213" t="str">
        <f t="shared" ca="1" si="76"/>
        <v/>
      </c>
      <c r="AN223" s="213" t="str">
        <f t="shared" ca="1" si="77"/>
        <v/>
      </c>
      <c r="AO223" s="213" t="str">
        <f t="shared" ca="1" si="78"/>
        <v/>
      </c>
      <c r="AP223" s="213" t="str">
        <f t="shared" ca="1" si="79"/>
        <v/>
      </c>
      <c r="AQ223" s="213" t="str">
        <f t="shared" ca="1" si="80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1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39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35">
      <c r="A224" s="258"/>
      <c r="P224" s="203"/>
      <c r="Q224" s="203"/>
      <c r="R224" s="203"/>
      <c r="S224" s="203"/>
      <c r="T224" s="203"/>
      <c r="U224" s="213"/>
      <c r="V224" s="255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2"/>
        <v>0</v>
      </c>
      <c r="AE224" s="213">
        <f t="shared" ca="1" si="72"/>
        <v>0</v>
      </c>
      <c r="AF224" s="213">
        <f t="shared" ca="1" si="72"/>
        <v>0</v>
      </c>
      <c r="AG224" s="213">
        <f t="shared" ca="1" si="72"/>
        <v>0</v>
      </c>
      <c r="AH224" s="213">
        <f t="shared" ca="1" si="72"/>
        <v>0</v>
      </c>
      <c r="AI224" s="213">
        <f t="shared" ca="1" si="47"/>
        <v>0</v>
      </c>
      <c r="AJ224" s="213" t="str">
        <f t="shared" ca="1" si="73"/>
        <v/>
      </c>
      <c r="AK224" s="213" t="str">
        <f t="shared" ca="1" si="74"/>
        <v/>
      </c>
      <c r="AL224" s="213" t="str">
        <f t="shared" ca="1" si="75"/>
        <v/>
      </c>
      <c r="AM224" s="213" t="str">
        <f t="shared" ca="1" si="76"/>
        <v/>
      </c>
      <c r="AN224" s="213" t="str">
        <f t="shared" ca="1" si="77"/>
        <v/>
      </c>
      <c r="AO224" s="213" t="str">
        <f t="shared" ca="1" si="78"/>
        <v/>
      </c>
      <c r="AP224" s="213" t="str">
        <f t="shared" ca="1" si="79"/>
        <v/>
      </c>
      <c r="AQ224" s="213" t="str">
        <f t="shared" ca="1" si="80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1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39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35">
      <c r="A225" s="258"/>
      <c r="P225" s="203"/>
      <c r="Q225" s="203"/>
      <c r="R225" s="203"/>
      <c r="S225" s="203"/>
      <c r="T225" s="203"/>
      <c r="U225" s="213"/>
      <c r="V225" s="255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2"/>
        <v>0</v>
      </c>
      <c r="AE225" s="213">
        <f t="shared" ca="1" si="72"/>
        <v>0</v>
      </c>
      <c r="AF225" s="213">
        <f t="shared" ca="1" si="72"/>
        <v>0</v>
      </c>
      <c r="AG225" s="213">
        <f t="shared" ca="1" si="72"/>
        <v>0</v>
      </c>
      <c r="AH225" s="213">
        <f t="shared" ca="1" si="72"/>
        <v>0</v>
      </c>
      <c r="AI225" s="213">
        <f t="shared" ca="1" si="47"/>
        <v>0</v>
      </c>
      <c r="AJ225" s="213" t="str">
        <f t="shared" ca="1" si="73"/>
        <v/>
      </c>
      <c r="AK225" s="213" t="str">
        <f t="shared" ca="1" si="74"/>
        <v/>
      </c>
      <c r="AL225" s="213" t="str">
        <f t="shared" ca="1" si="75"/>
        <v/>
      </c>
      <c r="AM225" s="213" t="str">
        <f t="shared" ca="1" si="76"/>
        <v/>
      </c>
      <c r="AN225" s="213" t="str">
        <f t="shared" ca="1" si="77"/>
        <v/>
      </c>
      <c r="AO225" s="213" t="str">
        <f t="shared" ca="1" si="78"/>
        <v/>
      </c>
      <c r="AP225" s="213" t="str">
        <f t="shared" ca="1" si="79"/>
        <v/>
      </c>
      <c r="AQ225" s="213" t="str">
        <f t="shared" ca="1" si="80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1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39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35">
      <c r="A226" s="258"/>
      <c r="P226" s="203"/>
      <c r="Q226" s="203"/>
      <c r="R226" s="203"/>
      <c r="S226" s="203"/>
      <c r="T226" s="203"/>
      <c r="U226" s="213"/>
      <c r="V226" s="255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2"/>
        <v>0</v>
      </c>
      <c r="AE226" s="213">
        <f t="shared" ca="1" si="72"/>
        <v>0</v>
      </c>
      <c r="AF226" s="213">
        <f t="shared" ca="1" si="72"/>
        <v>0</v>
      </c>
      <c r="AG226" s="213">
        <f t="shared" ca="1" si="72"/>
        <v>0</v>
      </c>
      <c r="AH226" s="213">
        <f t="shared" ca="1" si="72"/>
        <v>0</v>
      </c>
      <c r="AI226" s="213">
        <f t="shared" ca="1" si="47"/>
        <v>0</v>
      </c>
      <c r="AJ226" s="213" t="str">
        <f t="shared" ca="1" si="73"/>
        <v/>
      </c>
      <c r="AK226" s="213" t="str">
        <f t="shared" ca="1" si="74"/>
        <v/>
      </c>
      <c r="AL226" s="213" t="str">
        <f t="shared" ca="1" si="75"/>
        <v/>
      </c>
      <c r="AM226" s="213" t="str">
        <f t="shared" ca="1" si="76"/>
        <v/>
      </c>
      <c r="AN226" s="213" t="str">
        <f t="shared" ca="1" si="77"/>
        <v/>
      </c>
      <c r="AO226" s="213" t="str">
        <f t="shared" ca="1" si="78"/>
        <v/>
      </c>
      <c r="AP226" s="213" t="str">
        <f t="shared" ca="1" si="79"/>
        <v/>
      </c>
      <c r="AQ226" s="213" t="str">
        <f t="shared" ca="1" si="80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1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39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35">
      <c r="A227" s="258"/>
      <c r="P227" s="203"/>
      <c r="Q227" s="203"/>
      <c r="R227" s="203"/>
      <c r="S227" s="203"/>
      <c r="T227" s="203"/>
      <c r="U227" s="213"/>
      <c r="V227" s="255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2"/>
        <v>0</v>
      </c>
      <c r="AE227" s="213">
        <f t="shared" ca="1" si="72"/>
        <v>0</v>
      </c>
      <c r="AF227" s="213">
        <f t="shared" ca="1" si="72"/>
        <v>0</v>
      </c>
      <c r="AG227" s="213">
        <f t="shared" ca="1" si="72"/>
        <v>0</v>
      </c>
      <c r="AH227" s="213">
        <f t="shared" ca="1" si="72"/>
        <v>0</v>
      </c>
      <c r="AI227" s="213">
        <f t="shared" ca="1" si="47"/>
        <v>0</v>
      </c>
      <c r="AJ227" s="213" t="str">
        <f t="shared" ca="1" si="73"/>
        <v/>
      </c>
      <c r="AK227" s="213" t="str">
        <f t="shared" ca="1" si="74"/>
        <v/>
      </c>
      <c r="AL227" s="213" t="str">
        <f t="shared" ca="1" si="75"/>
        <v/>
      </c>
      <c r="AM227" s="213" t="str">
        <f t="shared" ca="1" si="76"/>
        <v/>
      </c>
      <c r="AN227" s="213" t="str">
        <f t="shared" ca="1" si="77"/>
        <v/>
      </c>
      <c r="AO227" s="213" t="str">
        <f t="shared" ca="1" si="78"/>
        <v/>
      </c>
      <c r="AP227" s="213" t="str">
        <f t="shared" ca="1" si="79"/>
        <v/>
      </c>
      <c r="AQ227" s="213" t="str">
        <f t="shared" ca="1" si="80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1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39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35">
      <c r="A228" s="258"/>
      <c r="P228" s="203"/>
      <c r="Q228" s="203"/>
      <c r="R228" s="203"/>
      <c r="S228" s="203"/>
      <c r="T228" s="203"/>
      <c r="U228" s="213"/>
      <c r="V228" s="255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2"/>
        <v>0</v>
      </c>
      <c r="AE228" s="213">
        <f t="shared" ca="1" si="72"/>
        <v>0</v>
      </c>
      <c r="AF228" s="213">
        <f t="shared" ca="1" si="72"/>
        <v>0</v>
      </c>
      <c r="AG228" s="213">
        <f t="shared" ca="1" si="72"/>
        <v>0</v>
      </c>
      <c r="AH228" s="213">
        <f t="shared" ca="1" si="72"/>
        <v>0</v>
      </c>
      <c r="AI228" s="213">
        <f t="shared" ca="1" si="47"/>
        <v>0</v>
      </c>
      <c r="AJ228" s="213" t="str">
        <f t="shared" ca="1" si="73"/>
        <v/>
      </c>
      <c r="AK228" s="213" t="str">
        <f t="shared" ca="1" si="74"/>
        <v/>
      </c>
      <c r="AL228" s="213" t="str">
        <f t="shared" ca="1" si="75"/>
        <v/>
      </c>
      <c r="AM228" s="213" t="str">
        <f t="shared" ca="1" si="76"/>
        <v/>
      </c>
      <c r="AN228" s="213" t="str">
        <f t="shared" ca="1" si="77"/>
        <v/>
      </c>
      <c r="AO228" s="213" t="str">
        <f t="shared" ca="1" si="78"/>
        <v/>
      </c>
      <c r="AP228" s="213" t="str">
        <f t="shared" ca="1" si="79"/>
        <v/>
      </c>
      <c r="AQ228" s="213" t="str">
        <f t="shared" ca="1" si="80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1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39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35">
      <c r="A229" s="258"/>
      <c r="P229" s="203"/>
      <c r="Q229" s="203"/>
      <c r="R229" s="203"/>
      <c r="S229" s="203"/>
      <c r="T229" s="203"/>
      <c r="U229" s="213"/>
      <c r="V229" s="255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2"/>
        <v>0</v>
      </c>
      <c r="AE229" s="213">
        <f t="shared" ca="1" si="72"/>
        <v>0</v>
      </c>
      <c r="AF229" s="213">
        <f t="shared" ca="1" si="72"/>
        <v>0</v>
      </c>
      <c r="AG229" s="213">
        <f t="shared" ca="1" si="72"/>
        <v>0</v>
      </c>
      <c r="AH229" s="213">
        <f t="shared" ca="1" si="72"/>
        <v>0</v>
      </c>
      <c r="AI229" s="213">
        <f t="shared" ca="1" si="47"/>
        <v>0</v>
      </c>
      <c r="AJ229" s="213" t="str">
        <f t="shared" ca="1" si="73"/>
        <v/>
      </c>
      <c r="AK229" s="213" t="str">
        <f t="shared" ca="1" si="74"/>
        <v/>
      </c>
      <c r="AL229" s="213" t="str">
        <f t="shared" ca="1" si="75"/>
        <v/>
      </c>
      <c r="AM229" s="213" t="str">
        <f t="shared" ca="1" si="76"/>
        <v/>
      </c>
      <c r="AN229" s="213" t="str">
        <f t="shared" ca="1" si="77"/>
        <v/>
      </c>
      <c r="AO229" s="213" t="str">
        <f t="shared" ca="1" si="78"/>
        <v/>
      </c>
      <c r="AP229" s="213" t="str">
        <f t="shared" ca="1" si="79"/>
        <v/>
      </c>
      <c r="AQ229" s="213" t="str">
        <f t="shared" ca="1" si="80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1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39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35">
      <c r="A230" s="258"/>
      <c r="P230" s="203"/>
      <c r="Q230" s="203"/>
      <c r="R230" s="203"/>
      <c r="S230" s="203"/>
      <c r="T230" s="203"/>
      <c r="U230" s="213"/>
      <c r="V230" s="255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2"/>
        <v>0</v>
      </c>
      <c r="AE230" s="213">
        <f t="shared" ca="1" si="72"/>
        <v>0</v>
      </c>
      <c r="AF230" s="213">
        <f t="shared" ca="1" si="72"/>
        <v>0</v>
      </c>
      <c r="AG230" s="213">
        <f t="shared" ca="1" si="72"/>
        <v>0</v>
      </c>
      <c r="AH230" s="213">
        <f t="shared" ca="1" si="72"/>
        <v>0</v>
      </c>
      <c r="AI230" s="213">
        <f t="shared" ca="1" si="47"/>
        <v>0</v>
      </c>
      <c r="AJ230" s="213" t="str">
        <f t="shared" ca="1" si="73"/>
        <v/>
      </c>
      <c r="AK230" s="213" t="str">
        <f t="shared" ca="1" si="74"/>
        <v/>
      </c>
      <c r="AL230" s="213" t="str">
        <f t="shared" ca="1" si="75"/>
        <v/>
      </c>
      <c r="AM230" s="213" t="str">
        <f t="shared" ca="1" si="76"/>
        <v/>
      </c>
      <c r="AN230" s="213" t="str">
        <f t="shared" ca="1" si="77"/>
        <v/>
      </c>
      <c r="AO230" s="213" t="str">
        <f t="shared" ca="1" si="78"/>
        <v/>
      </c>
      <c r="AP230" s="213" t="str">
        <f t="shared" ca="1" si="79"/>
        <v/>
      </c>
      <c r="AQ230" s="213" t="str">
        <f t="shared" ca="1" si="80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1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39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35">
      <c r="A231" s="258"/>
      <c r="P231" s="203"/>
      <c r="Q231" s="203"/>
      <c r="R231" s="203"/>
      <c r="S231" s="203"/>
      <c r="T231" s="203"/>
      <c r="U231" s="213"/>
      <c r="V231" s="255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2"/>
        <v>0</v>
      </c>
      <c r="AE231" s="213">
        <f t="shared" ca="1" si="72"/>
        <v>0</v>
      </c>
      <c r="AF231" s="213">
        <f t="shared" ca="1" si="72"/>
        <v>0</v>
      </c>
      <c r="AG231" s="213">
        <f t="shared" ca="1" si="72"/>
        <v>0</v>
      </c>
      <c r="AH231" s="213">
        <f t="shared" ca="1" si="72"/>
        <v>0</v>
      </c>
      <c r="AI231" s="213">
        <f t="shared" ca="1" si="47"/>
        <v>0</v>
      </c>
      <c r="AJ231" s="213" t="str">
        <f t="shared" ca="1" si="73"/>
        <v/>
      </c>
      <c r="AK231" s="213" t="str">
        <f t="shared" ca="1" si="74"/>
        <v/>
      </c>
      <c r="AL231" s="213" t="str">
        <f t="shared" ca="1" si="75"/>
        <v/>
      </c>
      <c r="AM231" s="213" t="str">
        <f t="shared" ca="1" si="76"/>
        <v/>
      </c>
      <c r="AN231" s="213" t="str">
        <f t="shared" ca="1" si="77"/>
        <v/>
      </c>
      <c r="AO231" s="213" t="str">
        <f t="shared" ca="1" si="78"/>
        <v/>
      </c>
      <c r="AP231" s="213" t="str">
        <f t="shared" ca="1" si="79"/>
        <v/>
      </c>
      <c r="AQ231" s="213" t="str">
        <f t="shared" ca="1" si="80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1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39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35">
      <c r="A232" s="258"/>
      <c r="P232" s="203"/>
      <c r="Q232" s="203"/>
      <c r="R232" s="203"/>
      <c r="S232" s="203"/>
      <c r="T232" s="203"/>
      <c r="U232" s="213"/>
      <c r="V232" s="255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2"/>
        <v>0</v>
      </c>
      <c r="AE232" s="213">
        <f t="shared" ca="1" si="72"/>
        <v>0</v>
      </c>
      <c r="AF232" s="213">
        <f t="shared" ca="1" si="72"/>
        <v>0</v>
      </c>
      <c r="AG232" s="213">
        <f t="shared" ca="1" si="72"/>
        <v>0</v>
      </c>
      <c r="AH232" s="213">
        <f t="shared" ca="1" si="72"/>
        <v>0</v>
      </c>
      <c r="AI232" s="213">
        <f t="shared" ca="1" si="47"/>
        <v>0</v>
      </c>
      <c r="AJ232" s="213" t="str">
        <f t="shared" ca="1" si="73"/>
        <v/>
      </c>
      <c r="AK232" s="213" t="str">
        <f t="shared" ca="1" si="74"/>
        <v/>
      </c>
      <c r="AL232" s="213" t="str">
        <f t="shared" ca="1" si="75"/>
        <v/>
      </c>
      <c r="AM232" s="213" t="str">
        <f t="shared" ca="1" si="76"/>
        <v/>
      </c>
      <c r="AN232" s="213" t="str">
        <f t="shared" ca="1" si="77"/>
        <v/>
      </c>
      <c r="AO232" s="213" t="str">
        <f t="shared" ca="1" si="78"/>
        <v/>
      </c>
      <c r="AP232" s="213" t="str">
        <f t="shared" ca="1" si="79"/>
        <v/>
      </c>
      <c r="AQ232" s="213" t="str">
        <f t="shared" ca="1" si="80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1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39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35">
      <c r="A233" s="258"/>
      <c r="P233" s="203"/>
      <c r="Q233" s="203"/>
      <c r="R233" s="203"/>
      <c r="S233" s="203"/>
      <c r="T233" s="203"/>
      <c r="U233" s="213"/>
      <c r="V233" s="255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2"/>
        <v>0</v>
      </c>
      <c r="AE233" s="213">
        <f t="shared" ca="1" si="72"/>
        <v>0</v>
      </c>
      <c r="AF233" s="213">
        <f t="shared" ca="1" si="72"/>
        <v>0</v>
      </c>
      <c r="AG233" s="213">
        <f t="shared" ca="1" si="72"/>
        <v>0</v>
      </c>
      <c r="AH233" s="213">
        <f t="shared" ca="1" si="72"/>
        <v>0</v>
      </c>
      <c r="AI233" s="213">
        <f t="shared" ca="1" si="47"/>
        <v>0</v>
      </c>
      <c r="AJ233" s="213" t="str">
        <f t="shared" ca="1" si="73"/>
        <v/>
      </c>
      <c r="AK233" s="213" t="str">
        <f t="shared" ca="1" si="74"/>
        <v/>
      </c>
      <c r="AL233" s="213" t="str">
        <f t="shared" ca="1" si="75"/>
        <v/>
      </c>
      <c r="AM233" s="213" t="str">
        <f t="shared" ca="1" si="76"/>
        <v/>
      </c>
      <c r="AN233" s="213" t="str">
        <f t="shared" ca="1" si="77"/>
        <v/>
      </c>
      <c r="AO233" s="213" t="str">
        <f t="shared" ca="1" si="78"/>
        <v/>
      </c>
      <c r="AP233" s="213" t="str">
        <f t="shared" ca="1" si="79"/>
        <v/>
      </c>
      <c r="AQ233" s="213" t="str">
        <f t="shared" ca="1" si="80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1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39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35">
      <c r="A234" s="258"/>
      <c r="P234" s="203"/>
      <c r="Q234" s="203"/>
      <c r="R234" s="203"/>
      <c r="S234" s="203"/>
      <c r="T234" s="203"/>
      <c r="U234" s="213"/>
      <c r="V234" s="255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2"/>
        <v>0</v>
      </c>
      <c r="AE234" s="213">
        <f t="shared" ca="1" si="72"/>
        <v>0</v>
      </c>
      <c r="AF234" s="213">
        <f t="shared" ca="1" si="72"/>
        <v>0</v>
      </c>
      <c r="AG234" s="213">
        <f t="shared" ca="1" si="72"/>
        <v>0</v>
      </c>
      <c r="AH234" s="213">
        <f t="shared" ca="1" si="72"/>
        <v>0</v>
      </c>
      <c r="AI234" s="213">
        <f t="shared" ca="1" si="47"/>
        <v>0</v>
      </c>
      <c r="AJ234" s="213" t="str">
        <f t="shared" ca="1" si="73"/>
        <v/>
      </c>
      <c r="AK234" s="213" t="str">
        <f t="shared" ca="1" si="74"/>
        <v/>
      </c>
      <c r="AL234" s="213" t="str">
        <f t="shared" ca="1" si="75"/>
        <v/>
      </c>
      <c r="AM234" s="213" t="str">
        <f t="shared" ca="1" si="76"/>
        <v/>
      </c>
      <c r="AN234" s="213" t="str">
        <f t="shared" ca="1" si="77"/>
        <v/>
      </c>
      <c r="AO234" s="213" t="str">
        <f t="shared" ca="1" si="78"/>
        <v/>
      </c>
      <c r="AP234" s="213" t="str">
        <f t="shared" ca="1" si="79"/>
        <v/>
      </c>
      <c r="AQ234" s="213" t="str">
        <f t="shared" ca="1" si="80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1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39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35">
      <c r="A235" s="258"/>
      <c r="P235" s="203"/>
      <c r="Q235" s="203"/>
      <c r="R235" s="203"/>
      <c r="S235" s="203"/>
      <c r="T235" s="203"/>
      <c r="U235" s="213"/>
      <c r="V235" s="255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2"/>
        <v>0</v>
      </c>
      <c r="AE235" s="213">
        <f t="shared" ca="1" si="72"/>
        <v>0</v>
      </c>
      <c r="AF235" s="213">
        <f t="shared" ca="1" si="72"/>
        <v>0</v>
      </c>
      <c r="AG235" s="213">
        <f t="shared" ca="1" si="72"/>
        <v>0</v>
      </c>
      <c r="AH235" s="213">
        <f t="shared" ca="1" si="72"/>
        <v>0</v>
      </c>
      <c r="AI235" s="213">
        <f t="shared" ca="1" si="47"/>
        <v>0</v>
      </c>
      <c r="AJ235" s="213" t="str">
        <f t="shared" ca="1" si="73"/>
        <v/>
      </c>
      <c r="AK235" s="213" t="str">
        <f t="shared" ca="1" si="74"/>
        <v/>
      </c>
      <c r="AL235" s="213" t="str">
        <f t="shared" ca="1" si="75"/>
        <v/>
      </c>
      <c r="AM235" s="213" t="str">
        <f t="shared" ca="1" si="76"/>
        <v/>
      </c>
      <c r="AN235" s="213" t="str">
        <f t="shared" ca="1" si="77"/>
        <v/>
      </c>
      <c r="AO235" s="213" t="str">
        <f t="shared" ca="1" si="78"/>
        <v/>
      </c>
      <c r="AP235" s="213" t="str">
        <f t="shared" ca="1" si="79"/>
        <v/>
      </c>
      <c r="AQ235" s="213" t="str">
        <f t="shared" ca="1" si="80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1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39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35">
      <c r="A236" s="258"/>
      <c r="P236" s="203"/>
      <c r="Q236" s="203"/>
      <c r="R236" s="203"/>
      <c r="S236" s="203"/>
      <c r="T236" s="203"/>
      <c r="U236" s="213"/>
      <c r="V236" s="255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2"/>
        <v>0</v>
      </c>
      <c r="AE236" s="213">
        <f t="shared" ca="1" si="72"/>
        <v>0</v>
      </c>
      <c r="AF236" s="213">
        <f t="shared" ca="1" si="72"/>
        <v>0</v>
      </c>
      <c r="AG236" s="213">
        <f t="shared" ca="1" si="72"/>
        <v>0</v>
      </c>
      <c r="AH236" s="213">
        <f t="shared" ca="1" si="72"/>
        <v>0</v>
      </c>
      <c r="AI236" s="213">
        <f t="shared" ca="1" si="47"/>
        <v>0</v>
      </c>
      <c r="AJ236" s="213" t="str">
        <f t="shared" ca="1" si="73"/>
        <v/>
      </c>
      <c r="AK236" s="213" t="str">
        <f t="shared" ca="1" si="74"/>
        <v/>
      </c>
      <c r="AL236" s="213" t="str">
        <f t="shared" ca="1" si="75"/>
        <v/>
      </c>
      <c r="AM236" s="213" t="str">
        <f t="shared" ca="1" si="76"/>
        <v/>
      </c>
      <c r="AN236" s="213" t="str">
        <f t="shared" ca="1" si="77"/>
        <v/>
      </c>
      <c r="AO236" s="213" t="str">
        <f t="shared" ca="1" si="78"/>
        <v/>
      </c>
      <c r="AP236" s="213" t="str">
        <f t="shared" ca="1" si="79"/>
        <v/>
      </c>
      <c r="AQ236" s="213" t="str">
        <f t="shared" ca="1" si="80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1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39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35">
      <c r="A237" s="258"/>
      <c r="P237" s="203"/>
      <c r="Q237" s="203"/>
      <c r="R237" s="203"/>
      <c r="S237" s="203"/>
      <c r="T237" s="203"/>
      <c r="U237" s="213"/>
      <c r="V237" s="255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2"/>
        <v>0</v>
      </c>
      <c r="AE237" s="213">
        <f t="shared" ca="1" si="72"/>
        <v>0</v>
      </c>
      <c r="AF237" s="213">
        <f t="shared" ca="1" si="72"/>
        <v>0</v>
      </c>
      <c r="AG237" s="213">
        <f t="shared" ca="1" si="72"/>
        <v>0</v>
      </c>
      <c r="AH237" s="213">
        <f t="shared" ca="1" si="72"/>
        <v>0</v>
      </c>
      <c r="AI237" s="213">
        <f t="shared" ca="1" si="47"/>
        <v>0</v>
      </c>
      <c r="AJ237" s="213" t="str">
        <f t="shared" ca="1" si="73"/>
        <v/>
      </c>
      <c r="AK237" s="213" t="str">
        <f t="shared" ca="1" si="74"/>
        <v/>
      </c>
      <c r="AL237" s="213" t="str">
        <f t="shared" ca="1" si="75"/>
        <v/>
      </c>
      <c r="AM237" s="213" t="str">
        <f t="shared" ca="1" si="76"/>
        <v/>
      </c>
      <c r="AN237" s="213" t="str">
        <f t="shared" ca="1" si="77"/>
        <v/>
      </c>
      <c r="AO237" s="213" t="str">
        <f t="shared" ca="1" si="78"/>
        <v/>
      </c>
      <c r="AP237" s="213" t="str">
        <f t="shared" ca="1" si="79"/>
        <v/>
      </c>
      <c r="AQ237" s="213" t="str">
        <f t="shared" ca="1" si="80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1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39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35">
      <c r="A238" s="258"/>
      <c r="P238" s="203"/>
      <c r="Q238" s="203"/>
      <c r="R238" s="203"/>
      <c r="S238" s="203"/>
      <c r="T238" s="203"/>
      <c r="U238" s="213"/>
      <c r="V238" s="255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2"/>
        <v>0</v>
      </c>
      <c r="AE238" s="213">
        <f t="shared" ca="1" si="72"/>
        <v>0</v>
      </c>
      <c r="AF238" s="213">
        <f t="shared" ca="1" si="72"/>
        <v>0</v>
      </c>
      <c r="AG238" s="213">
        <f t="shared" ca="1" si="72"/>
        <v>0</v>
      </c>
      <c r="AH238" s="213">
        <f t="shared" ca="1" si="72"/>
        <v>0</v>
      </c>
      <c r="AI238" s="213">
        <f t="shared" ca="1" si="47"/>
        <v>0</v>
      </c>
      <c r="AJ238" s="213" t="str">
        <f t="shared" ca="1" si="73"/>
        <v/>
      </c>
      <c r="AK238" s="213" t="str">
        <f t="shared" ca="1" si="74"/>
        <v/>
      </c>
      <c r="AL238" s="213" t="str">
        <f t="shared" ca="1" si="75"/>
        <v/>
      </c>
      <c r="AM238" s="213" t="str">
        <f t="shared" ca="1" si="76"/>
        <v/>
      </c>
      <c r="AN238" s="213" t="str">
        <f t="shared" ca="1" si="77"/>
        <v/>
      </c>
      <c r="AO238" s="213" t="str">
        <f t="shared" ca="1" si="78"/>
        <v/>
      </c>
      <c r="AP238" s="213" t="str">
        <f t="shared" ca="1" si="79"/>
        <v/>
      </c>
      <c r="AQ238" s="213" t="str">
        <f t="shared" ca="1" si="80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1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39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35">
      <c r="A239" s="258"/>
      <c r="P239" s="203"/>
      <c r="Q239" s="203"/>
      <c r="R239" s="203"/>
      <c r="S239" s="203"/>
      <c r="T239" s="203"/>
      <c r="U239" s="213"/>
      <c r="V239" s="255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2"/>
        <v>0</v>
      </c>
      <c r="AE239" s="213">
        <f t="shared" ca="1" si="72"/>
        <v>0</v>
      </c>
      <c r="AF239" s="213">
        <f t="shared" ca="1" si="72"/>
        <v>0</v>
      </c>
      <c r="AG239" s="213">
        <f t="shared" ca="1" si="72"/>
        <v>0</v>
      </c>
      <c r="AH239" s="213">
        <f t="shared" ca="1" si="72"/>
        <v>0</v>
      </c>
      <c r="AI239" s="213">
        <f t="shared" ca="1" si="47"/>
        <v>0</v>
      </c>
      <c r="AJ239" s="213" t="str">
        <f t="shared" ca="1" si="73"/>
        <v/>
      </c>
      <c r="AK239" s="213" t="str">
        <f t="shared" ca="1" si="74"/>
        <v/>
      </c>
      <c r="AL239" s="213" t="str">
        <f t="shared" ca="1" si="75"/>
        <v/>
      </c>
      <c r="AM239" s="213" t="str">
        <f t="shared" ca="1" si="76"/>
        <v/>
      </c>
      <c r="AN239" s="213" t="str">
        <f t="shared" ca="1" si="77"/>
        <v/>
      </c>
      <c r="AO239" s="213" t="str">
        <f t="shared" ca="1" si="78"/>
        <v/>
      </c>
      <c r="AP239" s="213" t="str">
        <f t="shared" ca="1" si="79"/>
        <v/>
      </c>
      <c r="AQ239" s="213" t="str">
        <f t="shared" ca="1" si="80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1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39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35">
      <c r="A240" s="258"/>
      <c r="P240" s="203"/>
      <c r="Q240" s="203"/>
      <c r="R240" s="203"/>
      <c r="S240" s="203"/>
      <c r="T240" s="203"/>
      <c r="U240" s="213"/>
      <c r="V240" s="255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2"/>
        <v>0</v>
      </c>
      <c r="AE240" s="213">
        <f t="shared" ca="1" si="72"/>
        <v>0</v>
      </c>
      <c r="AF240" s="213">
        <f t="shared" ca="1" si="72"/>
        <v>0</v>
      </c>
      <c r="AG240" s="213">
        <f t="shared" ca="1" si="72"/>
        <v>0</v>
      </c>
      <c r="AH240" s="213">
        <f t="shared" ca="1" si="72"/>
        <v>0</v>
      </c>
      <c r="AI240" s="213">
        <f t="shared" ca="1" si="47"/>
        <v>0</v>
      </c>
      <c r="AJ240" s="213" t="str">
        <f t="shared" ca="1" si="73"/>
        <v/>
      </c>
      <c r="AK240" s="213" t="str">
        <f t="shared" ca="1" si="74"/>
        <v/>
      </c>
      <c r="AL240" s="213" t="str">
        <f t="shared" ca="1" si="75"/>
        <v/>
      </c>
      <c r="AM240" s="213" t="str">
        <f t="shared" ca="1" si="76"/>
        <v/>
      </c>
      <c r="AN240" s="213" t="str">
        <f t="shared" ca="1" si="77"/>
        <v/>
      </c>
      <c r="AO240" s="213" t="str">
        <f t="shared" ca="1" si="78"/>
        <v/>
      </c>
      <c r="AP240" s="213" t="str">
        <f t="shared" ca="1" si="79"/>
        <v/>
      </c>
      <c r="AQ240" s="213" t="str">
        <f t="shared" ca="1" si="80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1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39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35">
      <c r="A241" s="258"/>
      <c r="P241" s="203"/>
      <c r="Q241" s="203"/>
      <c r="R241" s="203"/>
      <c r="S241" s="203"/>
      <c r="T241" s="203"/>
      <c r="U241" s="213"/>
      <c r="V241" s="255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2"/>
        <v>0</v>
      </c>
      <c r="AE241" s="213">
        <f t="shared" ca="1" si="72"/>
        <v>0</v>
      </c>
      <c r="AF241" s="213">
        <f t="shared" ca="1" si="72"/>
        <v>0</v>
      </c>
      <c r="AG241" s="213">
        <f t="shared" ca="1" si="72"/>
        <v>0</v>
      </c>
      <c r="AH241" s="213">
        <f t="shared" ca="1" si="72"/>
        <v>0</v>
      </c>
      <c r="AI241" s="213">
        <f t="shared" ca="1" si="47"/>
        <v>0</v>
      </c>
      <c r="AJ241" s="213" t="str">
        <f t="shared" ca="1" si="73"/>
        <v/>
      </c>
      <c r="AK241" s="213" t="str">
        <f t="shared" ca="1" si="74"/>
        <v/>
      </c>
      <c r="AL241" s="213" t="str">
        <f t="shared" ca="1" si="75"/>
        <v/>
      </c>
      <c r="AM241" s="213" t="str">
        <f t="shared" ca="1" si="76"/>
        <v/>
      </c>
      <c r="AN241" s="213" t="str">
        <f t="shared" ca="1" si="77"/>
        <v/>
      </c>
      <c r="AO241" s="213" t="str">
        <f t="shared" ca="1" si="78"/>
        <v/>
      </c>
      <c r="AP241" s="213" t="str">
        <f t="shared" ca="1" si="79"/>
        <v/>
      </c>
      <c r="AQ241" s="213" t="str">
        <f t="shared" ca="1" si="80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1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39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35">
      <c r="A242" s="258"/>
      <c r="P242" s="203"/>
      <c r="Q242" s="203"/>
      <c r="R242" s="203"/>
      <c r="S242" s="203"/>
      <c r="T242" s="203"/>
      <c r="U242" s="213"/>
      <c r="V242" s="255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2"/>
        <v>0</v>
      </c>
      <c r="AE242" s="213">
        <f t="shared" ca="1" si="72"/>
        <v>0</v>
      </c>
      <c r="AF242" s="213">
        <f t="shared" ca="1" si="72"/>
        <v>0</v>
      </c>
      <c r="AG242" s="213">
        <f t="shared" ca="1" si="72"/>
        <v>0</v>
      </c>
      <c r="AH242" s="213">
        <f t="shared" ca="1" si="72"/>
        <v>0</v>
      </c>
      <c r="AI242" s="213">
        <f t="shared" ca="1" si="47"/>
        <v>0</v>
      </c>
      <c r="AJ242" s="213" t="str">
        <f t="shared" ca="1" si="73"/>
        <v/>
      </c>
      <c r="AK242" s="213" t="str">
        <f t="shared" ca="1" si="74"/>
        <v/>
      </c>
      <c r="AL242" s="213" t="str">
        <f t="shared" ca="1" si="75"/>
        <v/>
      </c>
      <c r="AM242" s="213" t="str">
        <f t="shared" ca="1" si="76"/>
        <v/>
      </c>
      <c r="AN242" s="213" t="str">
        <f t="shared" ca="1" si="77"/>
        <v/>
      </c>
      <c r="AO242" s="213" t="str">
        <f t="shared" ca="1" si="78"/>
        <v/>
      </c>
      <c r="AP242" s="213" t="str">
        <f t="shared" ca="1" si="79"/>
        <v/>
      </c>
      <c r="AQ242" s="213" t="str">
        <f t="shared" ca="1" si="80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1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39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35">
      <c r="A243" s="258"/>
      <c r="P243" s="203"/>
      <c r="Q243" s="203"/>
      <c r="R243" s="203"/>
      <c r="S243" s="203"/>
      <c r="T243" s="203"/>
      <c r="U243" s="213"/>
      <c r="V243" s="255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2"/>
        <v>0</v>
      </c>
      <c r="AE243" s="213">
        <f t="shared" ca="1" si="72"/>
        <v>0</v>
      </c>
      <c r="AF243" s="213">
        <f t="shared" ca="1" si="72"/>
        <v>0</v>
      </c>
      <c r="AG243" s="213">
        <f t="shared" ca="1" si="72"/>
        <v>0</v>
      </c>
      <c r="AH243" s="213">
        <f t="shared" ca="1" si="72"/>
        <v>0</v>
      </c>
      <c r="AI243" s="213">
        <f t="shared" ca="1" si="47"/>
        <v>0</v>
      </c>
      <c r="AJ243" s="213" t="str">
        <f t="shared" ca="1" si="73"/>
        <v/>
      </c>
      <c r="AK243" s="213" t="str">
        <f t="shared" ca="1" si="74"/>
        <v/>
      </c>
      <c r="AL243" s="213" t="str">
        <f t="shared" ca="1" si="75"/>
        <v/>
      </c>
      <c r="AM243" s="213" t="str">
        <f t="shared" ca="1" si="76"/>
        <v/>
      </c>
      <c r="AN243" s="213" t="str">
        <f t="shared" ca="1" si="77"/>
        <v/>
      </c>
      <c r="AO243" s="213" t="str">
        <f t="shared" ca="1" si="78"/>
        <v/>
      </c>
      <c r="AP243" s="213" t="str">
        <f t="shared" ca="1" si="79"/>
        <v/>
      </c>
      <c r="AQ243" s="213" t="str">
        <f t="shared" ca="1" si="80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1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39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35">
      <c r="A244" s="258"/>
      <c r="P244" s="203"/>
      <c r="Q244" s="203"/>
      <c r="R244" s="203"/>
      <c r="S244" s="203"/>
      <c r="T244" s="203"/>
      <c r="U244" s="213"/>
      <c r="V244" s="255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2"/>
        <v>0</v>
      </c>
      <c r="AE244" s="213">
        <f t="shared" ca="1" si="72"/>
        <v>0</v>
      </c>
      <c r="AF244" s="213">
        <f t="shared" ca="1" si="72"/>
        <v>0</v>
      </c>
      <c r="AG244" s="213">
        <f t="shared" ca="1" si="72"/>
        <v>0</v>
      </c>
      <c r="AH244" s="213">
        <f t="shared" ca="1" si="72"/>
        <v>0</v>
      </c>
      <c r="AI244" s="213">
        <f t="shared" ca="1" si="47"/>
        <v>0</v>
      </c>
      <c r="AJ244" s="213" t="str">
        <f t="shared" ca="1" si="73"/>
        <v/>
      </c>
      <c r="AK244" s="213" t="str">
        <f t="shared" ca="1" si="74"/>
        <v/>
      </c>
      <c r="AL244" s="213" t="str">
        <f t="shared" ca="1" si="75"/>
        <v/>
      </c>
      <c r="AM244" s="213" t="str">
        <f t="shared" ca="1" si="76"/>
        <v/>
      </c>
      <c r="AN244" s="213" t="str">
        <f t="shared" ca="1" si="77"/>
        <v/>
      </c>
      <c r="AO244" s="213" t="str">
        <f t="shared" ca="1" si="78"/>
        <v/>
      </c>
      <c r="AP244" s="213" t="str">
        <f t="shared" ca="1" si="79"/>
        <v/>
      </c>
      <c r="AQ244" s="213" t="str">
        <f t="shared" ca="1" si="80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1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39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35">
      <c r="A245" s="258"/>
      <c r="P245" s="203"/>
      <c r="Q245" s="203"/>
      <c r="R245" s="203"/>
      <c r="S245" s="203"/>
      <c r="T245" s="203"/>
      <c r="U245" s="213"/>
      <c r="V245" s="255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2">COUNTIF($X245:$AB245,"="&amp;AD$2)</f>
        <v>0</v>
      </c>
      <c r="AE245" s="213">
        <f t="shared" ca="1" si="82"/>
        <v>0</v>
      </c>
      <c r="AF245" s="213">
        <f t="shared" ca="1" si="82"/>
        <v>0</v>
      </c>
      <c r="AG245" s="213">
        <f t="shared" ca="1" si="82"/>
        <v>0</v>
      </c>
      <c r="AH245" s="213">
        <f t="shared" ca="1" si="82"/>
        <v>0</v>
      </c>
      <c r="AI245" s="213">
        <f t="shared" ca="1" si="47"/>
        <v>0</v>
      </c>
      <c r="AJ245" s="213" t="str">
        <f t="shared" ca="1" si="73"/>
        <v/>
      </c>
      <c r="AK245" s="213" t="str">
        <f t="shared" ca="1" si="74"/>
        <v/>
      </c>
      <c r="AL245" s="213" t="str">
        <f t="shared" ca="1" si="75"/>
        <v/>
      </c>
      <c r="AM245" s="213" t="str">
        <f t="shared" ca="1" si="76"/>
        <v/>
      </c>
      <c r="AN245" s="213" t="str">
        <f t="shared" ca="1" si="77"/>
        <v/>
      </c>
      <c r="AO245" s="213" t="str">
        <f t="shared" ca="1" si="78"/>
        <v/>
      </c>
      <c r="AP245" s="213" t="str">
        <f t="shared" ca="1" si="79"/>
        <v/>
      </c>
      <c r="AQ245" s="213" t="str">
        <f t="shared" ca="1" si="80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1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39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35">
      <c r="A246" s="258"/>
      <c r="P246" s="203"/>
      <c r="Q246" s="203"/>
      <c r="R246" s="203"/>
      <c r="S246" s="203"/>
      <c r="T246" s="203"/>
      <c r="U246" s="213"/>
      <c r="V246" s="255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2"/>
        <v>0</v>
      </c>
      <c r="AE246" s="213">
        <f t="shared" ca="1" si="82"/>
        <v>0</v>
      </c>
      <c r="AF246" s="213">
        <f t="shared" ca="1" si="82"/>
        <v>0</v>
      </c>
      <c r="AG246" s="213">
        <f t="shared" ca="1" si="82"/>
        <v>0</v>
      </c>
      <c r="AH246" s="213">
        <f t="shared" ca="1" si="82"/>
        <v>0</v>
      </c>
      <c r="AI246" s="213">
        <f t="shared" ca="1" si="47"/>
        <v>0</v>
      </c>
      <c r="AJ246" s="213" t="str">
        <f t="shared" ca="1" si="73"/>
        <v/>
      </c>
      <c r="AK246" s="213" t="str">
        <f t="shared" ca="1" si="74"/>
        <v/>
      </c>
      <c r="AL246" s="213" t="str">
        <f t="shared" ca="1" si="75"/>
        <v/>
      </c>
      <c r="AM246" s="213" t="str">
        <f t="shared" ca="1" si="76"/>
        <v/>
      </c>
      <c r="AN246" s="213" t="str">
        <f t="shared" ca="1" si="77"/>
        <v/>
      </c>
      <c r="AO246" s="213" t="str">
        <f t="shared" ca="1" si="78"/>
        <v/>
      </c>
      <c r="AP246" s="213" t="str">
        <f t="shared" ca="1" si="79"/>
        <v/>
      </c>
      <c r="AQ246" s="213" t="str">
        <f t="shared" ca="1" si="80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1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39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35">
      <c r="A247" s="258"/>
      <c r="P247" s="203"/>
      <c r="Q247" s="203"/>
      <c r="R247" s="203"/>
      <c r="S247" s="203"/>
      <c r="T247" s="203"/>
      <c r="U247" s="213"/>
      <c r="V247" s="255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2"/>
        <v>0</v>
      </c>
      <c r="AE247" s="213">
        <f t="shared" ca="1" si="82"/>
        <v>0</v>
      </c>
      <c r="AF247" s="213">
        <f t="shared" ca="1" si="82"/>
        <v>0</v>
      </c>
      <c r="AG247" s="213">
        <f t="shared" ca="1" si="82"/>
        <v>0</v>
      </c>
      <c r="AH247" s="213">
        <f t="shared" ca="1" si="82"/>
        <v>0</v>
      </c>
      <c r="AI247" s="213">
        <f t="shared" ca="1" si="47"/>
        <v>0</v>
      </c>
      <c r="AJ247" s="213" t="str">
        <f t="shared" ca="1" si="73"/>
        <v/>
      </c>
      <c r="AK247" s="213" t="str">
        <f t="shared" ca="1" si="74"/>
        <v/>
      </c>
      <c r="AL247" s="213" t="str">
        <f t="shared" ca="1" si="75"/>
        <v/>
      </c>
      <c r="AM247" s="213" t="str">
        <f t="shared" ca="1" si="76"/>
        <v/>
      </c>
      <c r="AN247" s="213" t="str">
        <f t="shared" ca="1" si="77"/>
        <v/>
      </c>
      <c r="AO247" s="213" t="str">
        <f t="shared" ca="1" si="78"/>
        <v/>
      </c>
      <c r="AP247" s="213" t="str">
        <f t="shared" ca="1" si="79"/>
        <v/>
      </c>
      <c r="AQ247" s="213" t="str">
        <f t="shared" ca="1" si="80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1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39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35">
      <c r="A248" s="258"/>
      <c r="P248" s="203"/>
      <c r="Q248" s="203"/>
      <c r="R248" s="203"/>
      <c r="S248" s="203"/>
      <c r="T248" s="203"/>
      <c r="U248" s="213"/>
      <c r="V248" s="255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2"/>
        <v>0</v>
      </c>
      <c r="AE248" s="213">
        <f t="shared" ca="1" si="82"/>
        <v>0</v>
      </c>
      <c r="AF248" s="213">
        <f t="shared" ca="1" si="82"/>
        <v>0</v>
      </c>
      <c r="AG248" s="213">
        <f t="shared" ca="1" si="82"/>
        <v>0</v>
      </c>
      <c r="AH248" s="213">
        <f t="shared" ca="1" si="82"/>
        <v>0</v>
      </c>
      <c r="AI248" s="213">
        <f t="shared" ca="1" si="47"/>
        <v>0</v>
      </c>
      <c r="AJ248" s="213" t="str">
        <f t="shared" ca="1" si="73"/>
        <v/>
      </c>
      <c r="AK248" s="213" t="str">
        <f t="shared" ca="1" si="74"/>
        <v/>
      </c>
      <c r="AL248" s="213" t="str">
        <f t="shared" ca="1" si="75"/>
        <v/>
      </c>
      <c r="AM248" s="213" t="str">
        <f t="shared" ca="1" si="76"/>
        <v/>
      </c>
      <c r="AN248" s="213" t="str">
        <f t="shared" ca="1" si="77"/>
        <v/>
      </c>
      <c r="AO248" s="213" t="str">
        <f t="shared" ca="1" si="78"/>
        <v/>
      </c>
      <c r="AP248" s="213" t="str">
        <f t="shared" ca="1" si="79"/>
        <v/>
      </c>
      <c r="AQ248" s="213" t="str">
        <f t="shared" ca="1" si="80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1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39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35">
      <c r="A249" s="258"/>
      <c r="P249" s="203"/>
      <c r="Q249" s="203"/>
      <c r="R249" s="203"/>
      <c r="S249" s="203"/>
      <c r="T249" s="203"/>
      <c r="U249" s="213"/>
      <c r="V249" s="255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2"/>
        <v>0</v>
      </c>
      <c r="AE249" s="213">
        <f t="shared" ca="1" si="82"/>
        <v>0</v>
      </c>
      <c r="AF249" s="213">
        <f t="shared" ca="1" si="82"/>
        <v>0</v>
      </c>
      <c r="AG249" s="213">
        <f t="shared" ca="1" si="82"/>
        <v>0</v>
      </c>
      <c r="AH249" s="213">
        <f t="shared" ca="1" si="82"/>
        <v>0</v>
      </c>
      <c r="AI249" s="213">
        <f t="shared" ca="1" si="47"/>
        <v>0</v>
      </c>
      <c r="AJ249" s="213" t="str">
        <f t="shared" ca="1" si="73"/>
        <v/>
      </c>
      <c r="AK249" s="213" t="str">
        <f t="shared" ca="1" si="74"/>
        <v/>
      </c>
      <c r="AL249" s="213" t="str">
        <f t="shared" ca="1" si="75"/>
        <v/>
      </c>
      <c r="AM249" s="213" t="str">
        <f t="shared" ca="1" si="76"/>
        <v/>
      </c>
      <c r="AN249" s="213" t="str">
        <f t="shared" ca="1" si="77"/>
        <v/>
      </c>
      <c r="AO249" s="213" t="str">
        <f t="shared" ca="1" si="78"/>
        <v/>
      </c>
      <c r="AP249" s="213" t="str">
        <f t="shared" ca="1" si="79"/>
        <v/>
      </c>
      <c r="AQ249" s="213" t="str">
        <f t="shared" ca="1" si="80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1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39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35">
      <c r="A250" s="258"/>
      <c r="P250" s="203"/>
      <c r="Q250" s="203"/>
      <c r="R250" s="203"/>
      <c r="S250" s="203"/>
      <c r="T250" s="203"/>
      <c r="U250" s="213"/>
      <c r="V250" s="255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2"/>
        <v>0</v>
      </c>
      <c r="AE250" s="213">
        <f t="shared" ca="1" si="82"/>
        <v>0</v>
      </c>
      <c r="AF250" s="213">
        <f t="shared" ca="1" si="82"/>
        <v>0</v>
      </c>
      <c r="AG250" s="213">
        <f t="shared" ca="1" si="82"/>
        <v>0</v>
      </c>
      <c r="AH250" s="213">
        <f t="shared" ca="1" si="82"/>
        <v>0</v>
      </c>
      <c r="AI250" s="213">
        <f t="shared" ca="1" si="47"/>
        <v>0</v>
      </c>
      <c r="AJ250" s="213" t="str">
        <f t="shared" ca="1" si="73"/>
        <v/>
      </c>
      <c r="AK250" s="213" t="str">
        <f t="shared" ca="1" si="74"/>
        <v/>
      </c>
      <c r="AL250" s="213" t="str">
        <f t="shared" ca="1" si="75"/>
        <v/>
      </c>
      <c r="AM250" s="213" t="str">
        <f t="shared" ca="1" si="76"/>
        <v/>
      </c>
      <c r="AN250" s="213" t="str">
        <f t="shared" ca="1" si="77"/>
        <v/>
      </c>
      <c r="AO250" s="213" t="str">
        <f t="shared" ca="1" si="78"/>
        <v/>
      </c>
      <c r="AP250" s="213" t="str">
        <f t="shared" ca="1" si="79"/>
        <v/>
      </c>
      <c r="AQ250" s="213" t="str">
        <f t="shared" ca="1" si="80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1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39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35">
      <c r="A251" s="258"/>
      <c r="P251" s="203"/>
      <c r="Q251" s="203"/>
      <c r="R251" s="203"/>
      <c r="S251" s="203"/>
      <c r="T251" s="203"/>
      <c r="U251" s="213"/>
      <c r="V251" s="255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2"/>
        <v>0</v>
      </c>
      <c r="AE251" s="213">
        <f t="shared" ca="1" si="82"/>
        <v>0</v>
      </c>
      <c r="AF251" s="213">
        <f t="shared" ca="1" si="82"/>
        <v>0</v>
      </c>
      <c r="AG251" s="213">
        <f t="shared" ca="1" si="82"/>
        <v>0</v>
      </c>
      <c r="AH251" s="213">
        <f t="shared" ca="1" si="82"/>
        <v>0</v>
      </c>
      <c r="AI251" s="213">
        <f t="shared" ca="1" si="47"/>
        <v>0</v>
      </c>
      <c r="AJ251" s="213" t="str">
        <f t="shared" ca="1" si="73"/>
        <v/>
      </c>
      <c r="AK251" s="213" t="str">
        <f t="shared" ca="1" si="74"/>
        <v/>
      </c>
      <c r="AL251" s="213" t="str">
        <f t="shared" ca="1" si="75"/>
        <v/>
      </c>
      <c r="AM251" s="213" t="str">
        <f t="shared" ca="1" si="76"/>
        <v/>
      </c>
      <c r="AN251" s="213" t="str">
        <f t="shared" ca="1" si="77"/>
        <v/>
      </c>
      <c r="AO251" s="213" t="str">
        <f t="shared" ca="1" si="78"/>
        <v/>
      </c>
      <c r="AP251" s="213" t="str">
        <f t="shared" ca="1" si="79"/>
        <v/>
      </c>
      <c r="AQ251" s="213" t="str">
        <f t="shared" ca="1" si="80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1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39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35">
      <c r="A252" s="258"/>
      <c r="P252" s="203"/>
      <c r="Q252" s="203"/>
      <c r="R252" s="203"/>
      <c r="S252" s="203"/>
      <c r="T252" s="203"/>
      <c r="U252" s="213"/>
      <c r="V252" s="255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2"/>
        <v>0</v>
      </c>
      <c r="AE252" s="213">
        <f t="shared" ca="1" si="82"/>
        <v>0</v>
      </c>
      <c r="AF252" s="213">
        <f t="shared" ca="1" si="82"/>
        <v>0</v>
      </c>
      <c r="AG252" s="213">
        <f t="shared" ca="1" si="82"/>
        <v>0</v>
      </c>
      <c r="AH252" s="213">
        <f t="shared" ca="1" si="82"/>
        <v>0</v>
      </c>
      <c r="AI252" s="213">
        <f t="shared" ca="1" si="47"/>
        <v>0</v>
      </c>
      <c r="AJ252" s="213" t="str">
        <f t="shared" ca="1" si="73"/>
        <v/>
      </c>
      <c r="AK252" s="213" t="str">
        <f t="shared" ca="1" si="74"/>
        <v/>
      </c>
      <c r="AL252" s="213" t="str">
        <f t="shared" ca="1" si="75"/>
        <v/>
      </c>
      <c r="AM252" s="213" t="str">
        <f t="shared" ca="1" si="76"/>
        <v/>
      </c>
      <c r="AN252" s="213" t="str">
        <f t="shared" ca="1" si="77"/>
        <v/>
      </c>
      <c r="AO252" s="213" t="str">
        <f t="shared" ca="1" si="78"/>
        <v/>
      </c>
      <c r="AP252" s="213" t="str">
        <f t="shared" ca="1" si="79"/>
        <v/>
      </c>
      <c r="AQ252" s="213" t="str">
        <f t="shared" ca="1" si="80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1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39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35">
      <c r="A253" s="258"/>
      <c r="P253" s="203"/>
      <c r="Q253" s="203"/>
      <c r="R253" s="203"/>
      <c r="S253" s="203"/>
      <c r="T253" s="203"/>
      <c r="U253" s="213"/>
      <c r="V253" s="255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2"/>
        <v>0</v>
      </c>
      <c r="AE253" s="213">
        <f t="shared" ca="1" si="82"/>
        <v>0</v>
      </c>
      <c r="AF253" s="213">
        <f t="shared" ca="1" si="82"/>
        <v>0</v>
      </c>
      <c r="AG253" s="213">
        <f t="shared" ca="1" si="82"/>
        <v>0</v>
      </c>
      <c r="AH253" s="213">
        <f t="shared" ca="1" si="82"/>
        <v>0</v>
      </c>
      <c r="AI253" s="213">
        <f t="shared" ca="1" si="47"/>
        <v>0</v>
      </c>
      <c r="AJ253" s="213" t="str">
        <f t="shared" ca="1" si="73"/>
        <v/>
      </c>
      <c r="AK253" s="213" t="str">
        <f t="shared" ca="1" si="74"/>
        <v/>
      </c>
      <c r="AL253" s="213" t="str">
        <f t="shared" ca="1" si="75"/>
        <v/>
      </c>
      <c r="AM253" s="213" t="str">
        <f t="shared" ca="1" si="76"/>
        <v/>
      </c>
      <c r="AN253" s="213" t="str">
        <f t="shared" ca="1" si="77"/>
        <v/>
      </c>
      <c r="AO253" s="213" t="str">
        <f t="shared" ca="1" si="78"/>
        <v/>
      </c>
      <c r="AP253" s="213" t="str">
        <f t="shared" ca="1" si="79"/>
        <v/>
      </c>
      <c r="AQ253" s="213" t="str">
        <f t="shared" ca="1" si="80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1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39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35">
      <c r="A254" s="258"/>
      <c r="P254" s="203"/>
      <c r="Q254" s="203"/>
      <c r="R254" s="203"/>
      <c r="S254" s="203"/>
      <c r="T254" s="203"/>
      <c r="U254" s="213"/>
      <c r="V254" s="255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2"/>
        <v>0</v>
      </c>
      <c r="AE254" s="213">
        <f t="shared" ca="1" si="82"/>
        <v>0</v>
      </c>
      <c r="AF254" s="213">
        <f t="shared" ca="1" si="82"/>
        <v>0</v>
      </c>
      <c r="AG254" s="213">
        <f t="shared" ca="1" si="82"/>
        <v>0</v>
      </c>
      <c r="AH254" s="213">
        <f t="shared" ca="1" si="82"/>
        <v>0</v>
      </c>
      <c r="AI254" s="213">
        <f t="shared" ca="1" si="47"/>
        <v>0</v>
      </c>
      <c r="AJ254" s="213" t="str">
        <f t="shared" ca="1" si="73"/>
        <v/>
      </c>
      <c r="AK254" s="213" t="str">
        <f t="shared" ca="1" si="74"/>
        <v/>
      </c>
      <c r="AL254" s="213" t="str">
        <f t="shared" ca="1" si="75"/>
        <v/>
      </c>
      <c r="AM254" s="213" t="str">
        <f t="shared" ca="1" si="76"/>
        <v/>
      </c>
      <c r="AN254" s="213" t="str">
        <f t="shared" ca="1" si="77"/>
        <v/>
      </c>
      <c r="AO254" s="213" t="str">
        <f t="shared" ca="1" si="78"/>
        <v/>
      </c>
      <c r="AP254" s="213" t="str">
        <f t="shared" ca="1" si="79"/>
        <v/>
      </c>
      <c r="AQ254" s="213" t="str">
        <f t="shared" ca="1" si="80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1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39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35">
      <c r="A255" s="258"/>
      <c r="P255" s="203"/>
      <c r="Q255" s="203"/>
      <c r="R255" s="203"/>
      <c r="S255" s="203"/>
      <c r="T255" s="203"/>
      <c r="U255" s="213"/>
      <c r="V255" s="255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2"/>
        <v>0</v>
      </c>
      <c r="AE255" s="213">
        <f t="shared" ca="1" si="82"/>
        <v>0</v>
      </c>
      <c r="AF255" s="213">
        <f t="shared" ca="1" si="82"/>
        <v>0</v>
      </c>
      <c r="AG255" s="213">
        <f t="shared" ca="1" si="82"/>
        <v>0</v>
      </c>
      <c r="AH255" s="213">
        <f t="shared" ca="1" si="82"/>
        <v>0</v>
      </c>
      <c r="AI255" s="213">
        <f t="shared" ca="1" si="47"/>
        <v>0</v>
      </c>
      <c r="AJ255" s="213" t="str">
        <f t="shared" ca="1" si="73"/>
        <v/>
      </c>
      <c r="AK255" s="213" t="str">
        <f t="shared" ca="1" si="74"/>
        <v/>
      </c>
      <c r="AL255" s="213" t="str">
        <f t="shared" ca="1" si="75"/>
        <v/>
      </c>
      <c r="AM255" s="213" t="str">
        <f t="shared" ca="1" si="76"/>
        <v/>
      </c>
      <c r="AN255" s="213" t="str">
        <f t="shared" ca="1" si="77"/>
        <v/>
      </c>
      <c r="AO255" s="213" t="str">
        <f t="shared" ca="1" si="78"/>
        <v/>
      </c>
      <c r="AP255" s="213" t="str">
        <f t="shared" ca="1" si="79"/>
        <v/>
      </c>
      <c r="AQ255" s="213" t="str">
        <f t="shared" ca="1" si="80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1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39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35">
      <c r="A256" s="258"/>
      <c r="P256" s="203"/>
      <c r="Q256" s="203"/>
      <c r="R256" s="203"/>
      <c r="S256" s="203"/>
      <c r="T256" s="203"/>
      <c r="U256" s="213"/>
      <c r="V256" s="255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2"/>
        <v>0</v>
      </c>
      <c r="AE256" s="213">
        <f t="shared" ca="1" si="82"/>
        <v>0</v>
      </c>
      <c r="AF256" s="213">
        <f t="shared" ca="1" si="82"/>
        <v>0</v>
      </c>
      <c r="AG256" s="213">
        <f t="shared" ca="1" si="82"/>
        <v>0</v>
      </c>
      <c r="AH256" s="213">
        <f t="shared" ca="1" si="82"/>
        <v>0</v>
      </c>
      <c r="AI256" s="213">
        <f t="shared" ca="1" si="47"/>
        <v>0</v>
      </c>
      <c r="AJ256" s="213" t="str">
        <f t="shared" ca="1" si="73"/>
        <v/>
      </c>
      <c r="AK256" s="213" t="str">
        <f t="shared" ca="1" si="74"/>
        <v/>
      </c>
      <c r="AL256" s="213" t="str">
        <f t="shared" ca="1" si="75"/>
        <v/>
      </c>
      <c r="AM256" s="213" t="str">
        <f t="shared" ca="1" si="76"/>
        <v/>
      </c>
      <c r="AN256" s="213" t="str">
        <f t="shared" ca="1" si="77"/>
        <v/>
      </c>
      <c r="AO256" s="213" t="str">
        <f t="shared" ca="1" si="78"/>
        <v/>
      </c>
      <c r="AP256" s="213" t="str">
        <f t="shared" ca="1" si="79"/>
        <v/>
      </c>
      <c r="AQ256" s="213" t="str">
        <f t="shared" ca="1" si="80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1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39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35">
      <c r="A257" s="258"/>
      <c r="P257" s="203"/>
      <c r="Q257" s="203"/>
      <c r="R257" s="203"/>
      <c r="S257" s="203"/>
      <c r="T257" s="203"/>
      <c r="U257" s="213"/>
      <c r="V257" s="255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2"/>
        <v>0</v>
      </c>
      <c r="AE257" s="213">
        <f t="shared" ca="1" si="82"/>
        <v>0</v>
      </c>
      <c r="AF257" s="213">
        <f t="shared" ca="1" si="82"/>
        <v>0</v>
      </c>
      <c r="AG257" s="213">
        <f t="shared" ca="1" si="82"/>
        <v>0</v>
      </c>
      <c r="AH257" s="213">
        <f t="shared" ca="1" si="82"/>
        <v>0</v>
      </c>
      <c r="AI257" s="213">
        <f t="shared" ca="1" si="47"/>
        <v>0</v>
      </c>
      <c r="AJ257" s="213" t="str">
        <f t="shared" ca="1" si="73"/>
        <v/>
      </c>
      <c r="AK257" s="213" t="str">
        <f t="shared" ca="1" si="74"/>
        <v/>
      </c>
      <c r="AL257" s="213" t="str">
        <f t="shared" ca="1" si="75"/>
        <v/>
      </c>
      <c r="AM257" s="213" t="str">
        <f t="shared" ca="1" si="76"/>
        <v/>
      </c>
      <c r="AN257" s="213" t="str">
        <f t="shared" ca="1" si="77"/>
        <v/>
      </c>
      <c r="AO257" s="213" t="str">
        <f t="shared" ca="1" si="78"/>
        <v/>
      </c>
      <c r="AP257" s="213" t="str">
        <f t="shared" ca="1" si="79"/>
        <v/>
      </c>
      <c r="AQ257" s="213" t="str">
        <f t="shared" ca="1" si="80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1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39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35">
      <c r="A258" s="258"/>
      <c r="P258" s="203"/>
      <c r="Q258" s="203"/>
      <c r="R258" s="203"/>
      <c r="S258" s="203"/>
      <c r="T258" s="203"/>
      <c r="U258" s="213"/>
      <c r="V258" s="255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2"/>
        <v>0</v>
      </c>
      <c r="AE258" s="213">
        <f t="shared" ca="1" si="82"/>
        <v>0</v>
      </c>
      <c r="AF258" s="213">
        <f t="shared" ca="1" si="82"/>
        <v>0</v>
      </c>
      <c r="AG258" s="213">
        <f t="shared" ca="1" si="82"/>
        <v>0</v>
      </c>
      <c r="AH258" s="213">
        <f t="shared" ca="1" si="82"/>
        <v>0</v>
      </c>
      <c r="AI258" s="213">
        <f t="shared" ca="1" si="47"/>
        <v>0</v>
      </c>
      <c r="AJ258" s="213" t="str">
        <f t="shared" ca="1" si="73"/>
        <v/>
      </c>
      <c r="AK258" s="213" t="str">
        <f t="shared" ca="1" si="74"/>
        <v/>
      </c>
      <c r="AL258" s="213" t="str">
        <f t="shared" ca="1" si="75"/>
        <v/>
      </c>
      <c r="AM258" s="213" t="str">
        <f t="shared" ca="1" si="76"/>
        <v/>
      </c>
      <c r="AN258" s="213" t="str">
        <f t="shared" ca="1" si="77"/>
        <v/>
      </c>
      <c r="AO258" s="213" t="str">
        <f t="shared" ca="1" si="78"/>
        <v/>
      </c>
      <c r="AP258" s="213" t="str">
        <f t="shared" ca="1" si="79"/>
        <v/>
      </c>
      <c r="AQ258" s="213" t="str">
        <f t="shared" ca="1" si="80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1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39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35">
      <c r="A259" s="258"/>
      <c r="P259" s="203"/>
      <c r="Q259" s="203"/>
      <c r="R259" s="203"/>
      <c r="S259" s="203"/>
      <c r="T259" s="203"/>
      <c r="U259" s="213"/>
      <c r="V259" s="255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2"/>
        <v>0</v>
      </c>
      <c r="AE259" s="213">
        <f t="shared" ca="1" si="82"/>
        <v>0</v>
      </c>
      <c r="AF259" s="213">
        <f t="shared" ca="1" si="82"/>
        <v>0</v>
      </c>
      <c r="AG259" s="213">
        <f t="shared" ca="1" si="82"/>
        <v>0</v>
      </c>
      <c r="AH259" s="213">
        <f t="shared" ca="1" si="82"/>
        <v>0</v>
      </c>
      <c r="AI259" s="213">
        <f t="shared" ca="1" si="47"/>
        <v>0</v>
      </c>
      <c r="AJ259" s="213" t="str">
        <f t="shared" ca="1" si="73"/>
        <v/>
      </c>
      <c r="AK259" s="213" t="str">
        <f t="shared" ca="1" si="74"/>
        <v/>
      </c>
      <c r="AL259" s="213" t="str">
        <f t="shared" ca="1" si="75"/>
        <v/>
      </c>
      <c r="AM259" s="213" t="str">
        <f t="shared" ca="1" si="76"/>
        <v/>
      </c>
      <c r="AN259" s="213" t="str">
        <f t="shared" ca="1" si="77"/>
        <v/>
      </c>
      <c r="AO259" s="213" t="str">
        <f t="shared" ca="1" si="78"/>
        <v/>
      </c>
      <c r="AP259" s="213" t="str">
        <f t="shared" ca="1" si="79"/>
        <v/>
      </c>
      <c r="AQ259" s="213" t="str">
        <f t="shared" ca="1" si="80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1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39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35">
      <c r="A260" s="258"/>
      <c r="P260" s="203"/>
      <c r="Q260" s="203"/>
      <c r="R260" s="203"/>
      <c r="S260" s="203"/>
      <c r="T260" s="203"/>
      <c r="U260" s="213"/>
      <c r="V260" s="255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2"/>
        <v>0</v>
      </c>
      <c r="AE260" s="213">
        <f t="shared" ca="1" si="82"/>
        <v>0</v>
      </c>
      <c r="AF260" s="213">
        <f t="shared" ca="1" si="82"/>
        <v>0</v>
      </c>
      <c r="AG260" s="213">
        <f t="shared" ca="1" si="82"/>
        <v>0</v>
      </c>
      <c r="AH260" s="213">
        <f t="shared" ca="1" si="82"/>
        <v>0</v>
      </c>
      <c r="AI260" s="213">
        <f t="shared" ca="1" si="47"/>
        <v>0</v>
      </c>
      <c r="AJ260" s="213" t="str">
        <f t="shared" ca="1" si="73"/>
        <v/>
      </c>
      <c r="AK260" s="213" t="str">
        <f t="shared" ca="1" si="74"/>
        <v/>
      </c>
      <c r="AL260" s="213" t="str">
        <f t="shared" ca="1" si="75"/>
        <v/>
      </c>
      <c r="AM260" s="213" t="str">
        <f t="shared" ca="1" si="76"/>
        <v/>
      </c>
      <c r="AN260" s="213" t="str">
        <f t="shared" ca="1" si="77"/>
        <v/>
      </c>
      <c r="AO260" s="213" t="str">
        <f t="shared" ca="1" si="78"/>
        <v/>
      </c>
      <c r="AP260" s="213" t="str">
        <f t="shared" ca="1" si="79"/>
        <v/>
      </c>
      <c r="AQ260" s="213" t="str">
        <f t="shared" ca="1" si="80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1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39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35">
      <c r="A261" s="258"/>
      <c r="P261" s="203"/>
      <c r="Q261" s="203"/>
      <c r="R261" s="203"/>
      <c r="S261" s="203"/>
      <c r="T261" s="203"/>
      <c r="U261" s="213"/>
      <c r="V261" s="255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2"/>
        <v>0</v>
      </c>
      <c r="AE261" s="213">
        <f t="shared" ca="1" si="82"/>
        <v>0</v>
      </c>
      <c r="AF261" s="213">
        <f t="shared" ca="1" si="82"/>
        <v>0</v>
      </c>
      <c r="AG261" s="213">
        <f t="shared" ca="1" si="82"/>
        <v>0</v>
      </c>
      <c r="AH261" s="213">
        <f t="shared" ca="1" si="82"/>
        <v>0</v>
      </c>
      <c r="AI261" s="213">
        <f t="shared" ca="1" si="47"/>
        <v>0</v>
      </c>
      <c r="AJ261" s="213" t="str">
        <f t="shared" ca="1" si="73"/>
        <v/>
      </c>
      <c r="AK261" s="213" t="str">
        <f t="shared" ca="1" si="74"/>
        <v/>
      </c>
      <c r="AL261" s="213" t="str">
        <f t="shared" ca="1" si="75"/>
        <v/>
      </c>
      <c r="AM261" s="213" t="str">
        <f t="shared" ca="1" si="76"/>
        <v/>
      </c>
      <c r="AN261" s="213" t="str">
        <f t="shared" ca="1" si="77"/>
        <v/>
      </c>
      <c r="AO261" s="213" t="str">
        <f t="shared" ca="1" si="78"/>
        <v/>
      </c>
      <c r="AP261" s="213" t="str">
        <f t="shared" ca="1" si="79"/>
        <v/>
      </c>
      <c r="AQ261" s="213" t="str">
        <f t="shared" ca="1" si="80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1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39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35">
      <c r="A262" s="258"/>
      <c r="P262" s="203"/>
      <c r="Q262" s="203"/>
      <c r="R262" s="203"/>
      <c r="S262" s="203"/>
      <c r="T262" s="203"/>
      <c r="U262" s="213"/>
      <c r="V262" s="255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2"/>
        <v>0</v>
      </c>
      <c r="AE262" s="213">
        <f t="shared" ca="1" si="82"/>
        <v>0</v>
      </c>
      <c r="AF262" s="213">
        <f t="shared" ca="1" si="82"/>
        <v>0</v>
      </c>
      <c r="AG262" s="213">
        <f t="shared" ca="1" si="82"/>
        <v>0</v>
      </c>
      <c r="AH262" s="213">
        <f t="shared" ca="1" si="82"/>
        <v>0</v>
      </c>
      <c r="AI262" s="213">
        <f t="shared" ca="1" si="47"/>
        <v>0</v>
      </c>
      <c r="AJ262" s="213" t="str">
        <f t="shared" ca="1" si="73"/>
        <v/>
      </c>
      <c r="AK262" s="213" t="str">
        <f t="shared" ca="1" si="74"/>
        <v/>
      </c>
      <c r="AL262" s="213" t="str">
        <f t="shared" ca="1" si="75"/>
        <v/>
      </c>
      <c r="AM262" s="213" t="str">
        <f t="shared" ca="1" si="76"/>
        <v/>
      </c>
      <c r="AN262" s="213" t="str">
        <f t="shared" ca="1" si="77"/>
        <v/>
      </c>
      <c r="AO262" s="213" t="str">
        <f t="shared" ca="1" si="78"/>
        <v/>
      </c>
      <c r="AP262" s="213" t="str">
        <f t="shared" ca="1" si="79"/>
        <v/>
      </c>
      <c r="AQ262" s="213" t="str">
        <f t="shared" ca="1" si="80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1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39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35">
      <c r="A263" s="258"/>
      <c r="P263" s="203"/>
      <c r="Q263" s="203"/>
      <c r="R263" s="203"/>
      <c r="S263" s="203"/>
      <c r="T263" s="203"/>
      <c r="U263" s="213"/>
      <c r="V263" s="255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2"/>
        <v>0</v>
      </c>
      <c r="AE263" s="213">
        <f t="shared" ca="1" si="82"/>
        <v>0</v>
      </c>
      <c r="AF263" s="213">
        <f t="shared" ca="1" si="82"/>
        <v>0</v>
      </c>
      <c r="AG263" s="213">
        <f t="shared" ca="1" si="82"/>
        <v>0</v>
      </c>
      <c r="AH263" s="213">
        <f t="shared" ca="1" si="82"/>
        <v>0</v>
      </c>
      <c r="AI263" s="213">
        <f t="shared" ca="1" si="47"/>
        <v>0</v>
      </c>
      <c r="AJ263" s="213" t="str">
        <f t="shared" ca="1" si="73"/>
        <v/>
      </c>
      <c r="AK263" s="213" t="str">
        <f t="shared" ca="1" si="74"/>
        <v/>
      </c>
      <c r="AL263" s="213" t="str">
        <f t="shared" ca="1" si="75"/>
        <v/>
      </c>
      <c r="AM263" s="213" t="str">
        <f t="shared" ca="1" si="76"/>
        <v/>
      </c>
      <c r="AN263" s="213" t="str">
        <f t="shared" ca="1" si="77"/>
        <v/>
      </c>
      <c r="AO263" s="213" t="str">
        <f t="shared" ca="1" si="78"/>
        <v/>
      </c>
      <c r="AP263" s="213" t="str">
        <f t="shared" ca="1" si="79"/>
        <v/>
      </c>
      <c r="AQ263" s="213" t="str">
        <f t="shared" ca="1" si="80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1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39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35">
      <c r="A264" s="258"/>
      <c r="P264" s="203"/>
      <c r="Q264" s="203"/>
      <c r="R264" s="203"/>
      <c r="S264" s="203"/>
      <c r="T264" s="203"/>
      <c r="U264" s="213"/>
      <c r="V264" s="255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2"/>
        <v>0</v>
      </c>
      <c r="AE264" s="213">
        <f t="shared" ca="1" si="82"/>
        <v>0</v>
      </c>
      <c r="AF264" s="213">
        <f t="shared" ca="1" si="82"/>
        <v>0</v>
      </c>
      <c r="AG264" s="213">
        <f t="shared" ca="1" si="82"/>
        <v>0</v>
      </c>
      <c r="AH264" s="213">
        <f t="shared" ca="1" si="82"/>
        <v>0</v>
      </c>
      <c r="AI264" s="213">
        <f t="shared" ca="1" si="47"/>
        <v>0</v>
      </c>
      <c r="AJ264" s="213" t="str">
        <f t="shared" ca="1" si="73"/>
        <v/>
      </c>
      <c r="AK264" s="213" t="str">
        <f t="shared" ca="1" si="74"/>
        <v/>
      </c>
      <c r="AL264" s="213" t="str">
        <f t="shared" ca="1" si="75"/>
        <v/>
      </c>
      <c r="AM264" s="213" t="str">
        <f t="shared" ca="1" si="76"/>
        <v/>
      </c>
      <c r="AN264" s="213" t="str">
        <f t="shared" ca="1" si="77"/>
        <v/>
      </c>
      <c r="AO264" s="213" t="str">
        <f t="shared" ca="1" si="78"/>
        <v/>
      </c>
      <c r="AP264" s="213" t="str">
        <f t="shared" ca="1" si="79"/>
        <v/>
      </c>
      <c r="AQ264" s="213" t="str">
        <f t="shared" ca="1" si="80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1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39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35">
      <c r="A265" s="258"/>
      <c r="P265" s="203"/>
      <c r="Q265" s="203"/>
      <c r="R265" s="203"/>
      <c r="S265" s="203"/>
      <c r="T265" s="203"/>
      <c r="U265" s="213"/>
      <c r="V265" s="255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2"/>
        <v>0</v>
      </c>
      <c r="AE265" s="213">
        <f t="shared" ca="1" si="82"/>
        <v>0</v>
      </c>
      <c r="AF265" s="213">
        <f t="shared" ca="1" si="82"/>
        <v>0</v>
      </c>
      <c r="AG265" s="213">
        <f t="shared" ca="1" si="82"/>
        <v>0</v>
      </c>
      <c r="AH265" s="213">
        <f t="shared" ca="1" si="82"/>
        <v>0</v>
      </c>
      <c r="AI265" s="213">
        <f t="shared" ca="1" si="47"/>
        <v>0</v>
      </c>
      <c r="AJ265" s="213" t="str">
        <f t="shared" ca="1" si="73"/>
        <v/>
      </c>
      <c r="AK265" s="213" t="str">
        <f t="shared" ca="1" si="74"/>
        <v/>
      </c>
      <c r="AL265" s="213" t="str">
        <f t="shared" ca="1" si="75"/>
        <v/>
      </c>
      <c r="AM265" s="213" t="str">
        <f t="shared" ca="1" si="76"/>
        <v/>
      </c>
      <c r="AN265" s="213" t="str">
        <f t="shared" ca="1" si="77"/>
        <v/>
      </c>
      <c r="AO265" s="213" t="str">
        <f t="shared" ca="1" si="78"/>
        <v/>
      </c>
      <c r="AP265" s="213" t="str">
        <f t="shared" ca="1" si="79"/>
        <v/>
      </c>
      <c r="AQ265" s="213" t="str">
        <f t="shared" ca="1" si="80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1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39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35">
      <c r="A266" s="258"/>
      <c r="P266" s="203"/>
      <c r="Q266" s="203"/>
      <c r="R266" s="203"/>
      <c r="S266" s="203"/>
      <c r="T266" s="203"/>
      <c r="U266" s="213"/>
      <c r="V266" s="255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2"/>
        <v>0</v>
      </c>
      <c r="AE266" s="213">
        <f t="shared" ca="1" si="82"/>
        <v>0</v>
      </c>
      <c r="AF266" s="213">
        <f t="shared" ca="1" si="82"/>
        <v>0</v>
      </c>
      <c r="AG266" s="213">
        <f t="shared" ca="1" si="82"/>
        <v>0</v>
      </c>
      <c r="AH266" s="213">
        <f t="shared" ca="1" si="82"/>
        <v>0</v>
      </c>
      <c r="AI266" s="213">
        <f t="shared" ca="1" si="47"/>
        <v>0</v>
      </c>
      <c r="AJ266" s="213" t="str">
        <f t="shared" ca="1" si="73"/>
        <v/>
      </c>
      <c r="AK266" s="213" t="str">
        <f t="shared" ca="1" si="74"/>
        <v/>
      </c>
      <c r="AL266" s="213" t="str">
        <f t="shared" ca="1" si="75"/>
        <v/>
      </c>
      <c r="AM266" s="213" t="str">
        <f t="shared" ca="1" si="76"/>
        <v/>
      </c>
      <c r="AN266" s="213" t="str">
        <f t="shared" ca="1" si="77"/>
        <v/>
      </c>
      <c r="AO266" s="213" t="str">
        <f t="shared" ca="1" si="78"/>
        <v/>
      </c>
      <c r="AP266" s="213" t="str">
        <f t="shared" ca="1" si="79"/>
        <v/>
      </c>
      <c r="AQ266" s="213" t="str">
        <f t="shared" ca="1" si="80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1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39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35">
      <c r="A267" s="258"/>
      <c r="P267" s="203"/>
      <c r="Q267" s="203"/>
      <c r="R267" s="203"/>
      <c r="S267" s="203"/>
      <c r="T267" s="203"/>
      <c r="U267" s="213"/>
      <c r="V267" s="255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2"/>
        <v>0</v>
      </c>
      <c r="AE267" s="213">
        <f t="shared" ca="1" si="82"/>
        <v>0</v>
      </c>
      <c r="AF267" s="213">
        <f t="shared" ca="1" si="82"/>
        <v>0</v>
      </c>
      <c r="AG267" s="213">
        <f t="shared" ca="1" si="82"/>
        <v>0</v>
      </c>
      <c r="AH267" s="213">
        <f t="shared" ca="1" si="82"/>
        <v>0</v>
      </c>
      <c r="AI267" s="213">
        <f t="shared" ca="1" si="47"/>
        <v>0</v>
      </c>
      <c r="AJ267" s="213" t="str">
        <f t="shared" ca="1" si="73"/>
        <v/>
      </c>
      <c r="AK267" s="213" t="str">
        <f t="shared" ca="1" si="74"/>
        <v/>
      </c>
      <c r="AL267" s="213" t="str">
        <f t="shared" ca="1" si="75"/>
        <v/>
      </c>
      <c r="AM267" s="213" t="str">
        <f t="shared" ca="1" si="76"/>
        <v/>
      </c>
      <c r="AN267" s="213" t="str">
        <f t="shared" ca="1" si="77"/>
        <v/>
      </c>
      <c r="AO267" s="213" t="str">
        <f t="shared" ca="1" si="78"/>
        <v/>
      </c>
      <c r="AP267" s="213" t="str">
        <f t="shared" ca="1" si="79"/>
        <v/>
      </c>
      <c r="AQ267" s="213" t="str">
        <f t="shared" ca="1" si="80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1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39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35">
      <c r="A268" s="258"/>
      <c r="P268" s="203"/>
      <c r="Q268" s="203"/>
      <c r="R268" s="203"/>
      <c r="S268" s="203"/>
      <c r="T268" s="203"/>
      <c r="U268" s="213"/>
      <c r="V268" s="255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2"/>
        <v>0</v>
      </c>
      <c r="AE268" s="213">
        <f t="shared" ca="1" si="82"/>
        <v>0</v>
      </c>
      <c r="AF268" s="213">
        <f t="shared" ca="1" si="82"/>
        <v>0</v>
      </c>
      <c r="AG268" s="213">
        <f t="shared" ca="1" si="82"/>
        <v>0</v>
      </c>
      <c r="AH268" s="213">
        <f t="shared" ca="1" si="82"/>
        <v>0</v>
      </c>
      <c r="AI268" s="213">
        <f t="shared" ca="1" si="47"/>
        <v>0</v>
      </c>
      <c r="AJ268" s="213" t="str">
        <f t="shared" ca="1" si="73"/>
        <v/>
      </c>
      <c r="AK268" s="213" t="str">
        <f t="shared" ca="1" si="74"/>
        <v/>
      </c>
      <c r="AL268" s="213" t="str">
        <f t="shared" ca="1" si="75"/>
        <v/>
      </c>
      <c r="AM268" s="213" t="str">
        <f t="shared" ca="1" si="76"/>
        <v/>
      </c>
      <c r="AN268" s="213" t="str">
        <f t="shared" ca="1" si="77"/>
        <v/>
      </c>
      <c r="AO268" s="213" t="str">
        <f t="shared" ca="1" si="78"/>
        <v/>
      </c>
      <c r="AP268" s="213" t="str">
        <f t="shared" ca="1" si="79"/>
        <v/>
      </c>
      <c r="AQ268" s="213" t="str">
        <f t="shared" ca="1" si="80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1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39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35">
      <c r="A269" s="258"/>
      <c r="P269" s="203"/>
      <c r="Q269" s="203"/>
      <c r="R269" s="203"/>
      <c r="S269" s="203"/>
      <c r="T269" s="203"/>
      <c r="U269" s="213"/>
      <c r="V269" s="255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2"/>
        <v>0</v>
      </c>
      <c r="AE269" s="213">
        <f t="shared" ca="1" si="82"/>
        <v>0</v>
      </c>
      <c r="AF269" s="213">
        <f t="shared" ca="1" si="82"/>
        <v>0</v>
      </c>
      <c r="AG269" s="213">
        <f t="shared" ca="1" si="82"/>
        <v>0</v>
      </c>
      <c r="AH269" s="213">
        <f t="shared" ca="1" si="82"/>
        <v>0</v>
      </c>
      <c r="AI269" s="213">
        <f t="shared" ca="1" si="47"/>
        <v>0</v>
      </c>
      <c r="AJ269" s="213" t="str">
        <f t="shared" ca="1" si="73"/>
        <v/>
      </c>
      <c r="AK269" s="213" t="str">
        <f t="shared" ca="1" si="74"/>
        <v/>
      </c>
      <c r="AL269" s="213" t="str">
        <f t="shared" ca="1" si="75"/>
        <v/>
      </c>
      <c r="AM269" s="213" t="str">
        <f t="shared" ca="1" si="76"/>
        <v/>
      </c>
      <c r="AN269" s="213" t="str">
        <f t="shared" ca="1" si="77"/>
        <v/>
      </c>
      <c r="AO269" s="213" t="str">
        <f t="shared" ca="1" si="78"/>
        <v/>
      </c>
      <c r="AP269" s="213" t="str">
        <f t="shared" ca="1" si="79"/>
        <v/>
      </c>
      <c r="AQ269" s="213" t="str">
        <f t="shared" ca="1" si="80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1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39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35">
      <c r="A270" s="258"/>
      <c r="P270" s="203"/>
      <c r="Q270" s="203"/>
      <c r="R270" s="203"/>
      <c r="S270" s="203"/>
      <c r="T270" s="203"/>
      <c r="U270" s="213"/>
      <c r="V270" s="255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2"/>
        <v>0</v>
      </c>
      <c r="AE270" s="213">
        <f t="shared" ca="1" si="82"/>
        <v>0</v>
      </c>
      <c r="AF270" s="213">
        <f t="shared" ca="1" si="82"/>
        <v>0</v>
      </c>
      <c r="AG270" s="213">
        <f t="shared" ca="1" si="82"/>
        <v>0</v>
      </c>
      <c r="AH270" s="213">
        <f t="shared" ca="1" si="82"/>
        <v>0</v>
      </c>
      <c r="AI270" s="213">
        <f t="shared" ca="1" si="47"/>
        <v>0</v>
      </c>
      <c r="AJ270" s="213" t="str">
        <f t="shared" ca="1" si="73"/>
        <v/>
      </c>
      <c r="AK270" s="213" t="str">
        <f t="shared" ca="1" si="74"/>
        <v/>
      </c>
      <c r="AL270" s="213" t="str">
        <f t="shared" ca="1" si="75"/>
        <v/>
      </c>
      <c r="AM270" s="213" t="str">
        <f t="shared" ca="1" si="76"/>
        <v/>
      </c>
      <c r="AN270" s="213" t="str">
        <f t="shared" ca="1" si="77"/>
        <v/>
      </c>
      <c r="AO270" s="213" t="str">
        <f t="shared" ca="1" si="78"/>
        <v/>
      </c>
      <c r="AP270" s="213" t="str">
        <f t="shared" ca="1" si="79"/>
        <v/>
      </c>
      <c r="AQ270" s="213" t="str">
        <f t="shared" ca="1" si="80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1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39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35">
      <c r="A271" s="258"/>
      <c r="P271" s="203"/>
      <c r="Q271" s="203"/>
      <c r="R271" s="203"/>
      <c r="S271" s="203"/>
      <c r="T271" s="203"/>
      <c r="U271" s="213"/>
      <c r="V271" s="255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2"/>
        <v>0</v>
      </c>
      <c r="AE271" s="213">
        <f t="shared" ca="1" si="82"/>
        <v>0</v>
      </c>
      <c r="AF271" s="213">
        <f t="shared" ca="1" si="82"/>
        <v>0</v>
      </c>
      <c r="AG271" s="213">
        <f t="shared" ca="1" si="82"/>
        <v>0</v>
      </c>
      <c r="AH271" s="213">
        <f t="shared" ca="1" si="82"/>
        <v>0</v>
      </c>
      <c r="AI271" s="213">
        <f t="shared" ca="1" si="47"/>
        <v>0</v>
      </c>
      <c r="AJ271" s="213" t="str">
        <f t="shared" ca="1" si="73"/>
        <v/>
      </c>
      <c r="AK271" s="213" t="str">
        <f t="shared" ca="1" si="74"/>
        <v/>
      </c>
      <c r="AL271" s="213" t="str">
        <f t="shared" ca="1" si="75"/>
        <v/>
      </c>
      <c r="AM271" s="213" t="str">
        <f t="shared" ca="1" si="76"/>
        <v/>
      </c>
      <c r="AN271" s="213" t="str">
        <f t="shared" ca="1" si="77"/>
        <v/>
      </c>
      <c r="AO271" s="213" t="str">
        <f t="shared" ca="1" si="78"/>
        <v/>
      </c>
      <c r="AP271" s="213" t="str">
        <f t="shared" ca="1" si="79"/>
        <v/>
      </c>
      <c r="AQ271" s="213" t="str">
        <f t="shared" ca="1" si="80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1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39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35">
      <c r="A272" s="258"/>
      <c r="P272" s="203"/>
      <c r="Q272" s="203"/>
      <c r="R272" s="203"/>
      <c r="S272" s="203"/>
      <c r="T272" s="203"/>
      <c r="U272" s="213"/>
      <c r="V272" s="255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2"/>
        <v>0</v>
      </c>
      <c r="AE272" s="213">
        <f t="shared" ca="1" si="82"/>
        <v>0</v>
      </c>
      <c r="AF272" s="213">
        <f t="shared" ca="1" si="82"/>
        <v>0</v>
      </c>
      <c r="AG272" s="213">
        <f t="shared" ca="1" si="82"/>
        <v>0</v>
      </c>
      <c r="AH272" s="213">
        <f t="shared" ca="1" si="82"/>
        <v>0</v>
      </c>
      <c r="AI272" s="213">
        <f t="shared" ca="1" si="47"/>
        <v>0</v>
      </c>
      <c r="AJ272" s="213" t="str">
        <f t="shared" ca="1" si="73"/>
        <v/>
      </c>
      <c r="AK272" s="213" t="str">
        <f t="shared" ca="1" si="74"/>
        <v/>
      </c>
      <c r="AL272" s="213" t="str">
        <f t="shared" ca="1" si="75"/>
        <v/>
      </c>
      <c r="AM272" s="213" t="str">
        <f t="shared" ca="1" si="76"/>
        <v/>
      </c>
      <c r="AN272" s="213" t="str">
        <f t="shared" ca="1" si="77"/>
        <v/>
      </c>
      <c r="AO272" s="213" t="str">
        <f t="shared" ca="1" si="78"/>
        <v/>
      </c>
      <c r="AP272" s="213" t="str">
        <f t="shared" ca="1" si="79"/>
        <v/>
      </c>
      <c r="AQ272" s="213" t="str">
        <f t="shared" ca="1" si="80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1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39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35">
      <c r="A273" s="258"/>
      <c r="P273" s="203"/>
      <c r="Q273" s="203"/>
      <c r="R273" s="203"/>
      <c r="S273" s="203"/>
      <c r="T273" s="203"/>
      <c r="U273" s="213"/>
      <c r="V273" s="255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2"/>
        <v>0</v>
      </c>
      <c r="AE273" s="213">
        <f t="shared" ca="1" si="82"/>
        <v>0</v>
      </c>
      <c r="AF273" s="213">
        <f t="shared" ca="1" si="82"/>
        <v>0</v>
      </c>
      <c r="AG273" s="213">
        <f t="shared" ca="1" si="82"/>
        <v>0</v>
      </c>
      <c r="AH273" s="213">
        <f t="shared" ca="1" si="82"/>
        <v>0</v>
      </c>
      <c r="AI273" s="213">
        <f t="shared" ca="1" si="47"/>
        <v>0</v>
      </c>
      <c r="AJ273" s="213" t="str">
        <f t="shared" ca="1" si="73"/>
        <v/>
      </c>
      <c r="AK273" s="213" t="str">
        <f t="shared" ca="1" si="74"/>
        <v/>
      </c>
      <c r="AL273" s="213" t="str">
        <f t="shared" ca="1" si="75"/>
        <v/>
      </c>
      <c r="AM273" s="213" t="str">
        <f t="shared" ca="1" si="76"/>
        <v/>
      </c>
      <c r="AN273" s="213" t="str">
        <f t="shared" ca="1" si="77"/>
        <v/>
      </c>
      <c r="AO273" s="213" t="str">
        <f t="shared" ca="1" si="78"/>
        <v/>
      </c>
      <c r="AP273" s="213" t="str">
        <f t="shared" ca="1" si="79"/>
        <v/>
      </c>
      <c r="AQ273" s="213" t="str">
        <f t="shared" ca="1" si="80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1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39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35">
      <c r="A274" s="258"/>
      <c r="P274" s="203"/>
      <c r="Q274" s="203"/>
      <c r="R274" s="203"/>
      <c r="S274" s="203"/>
      <c r="T274" s="203"/>
      <c r="U274" s="213"/>
      <c r="V274" s="255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2"/>
        <v>0</v>
      </c>
      <c r="AE274" s="213">
        <f t="shared" ca="1" si="82"/>
        <v>0</v>
      </c>
      <c r="AF274" s="213">
        <f t="shared" ca="1" si="82"/>
        <v>0</v>
      </c>
      <c r="AG274" s="213">
        <f t="shared" ca="1" si="82"/>
        <v>0</v>
      </c>
      <c r="AH274" s="213">
        <f t="shared" ca="1" si="82"/>
        <v>0</v>
      </c>
      <c r="AI274" s="213">
        <f t="shared" ca="1" si="47"/>
        <v>0</v>
      </c>
      <c r="AJ274" s="213" t="str">
        <f t="shared" ca="1" si="73"/>
        <v/>
      </c>
      <c r="AK274" s="213" t="str">
        <f t="shared" ca="1" si="74"/>
        <v/>
      </c>
      <c r="AL274" s="213" t="str">
        <f t="shared" ca="1" si="75"/>
        <v/>
      </c>
      <c r="AM274" s="213" t="str">
        <f t="shared" ca="1" si="76"/>
        <v/>
      </c>
      <c r="AN274" s="213" t="str">
        <f t="shared" ca="1" si="77"/>
        <v/>
      </c>
      <c r="AO274" s="213" t="str">
        <f t="shared" ca="1" si="78"/>
        <v/>
      </c>
      <c r="AP274" s="213" t="str">
        <f t="shared" ca="1" si="79"/>
        <v/>
      </c>
      <c r="AQ274" s="213" t="str">
        <f t="shared" ca="1" si="80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1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39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35">
      <c r="A275" s="258"/>
      <c r="P275" s="203"/>
      <c r="Q275" s="203"/>
      <c r="R275" s="203"/>
      <c r="S275" s="203"/>
      <c r="T275" s="203"/>
      <c r="U275" s="213"/>
      <c r="V275" s="255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2"/>
        <v>0</v>
      </c>
      <c r="AE275" s="213">
        <f t="shared" ca="1" si="82"/>
        <v>0</v>
      </c>
      <c r="AF275" s="213">
        <f t="shared" ca="1" si="82"/>
        <v>0</v>
      </c>
      <c r="AG275" s="213">
        <f t="shared" ca="1" si="82"/>
        <v>0</v>
      </c>
      <c r="AH275" s="213">
        <f t="shared" ca="1" si="82"/>
        <v>0</v>
      </c>
      <c r="AI275" s="213">
        <f t="shared" ca="1" si="47"/>
        <v>0</v>
      </c>
      <c r="AJ275" s="213" t="str">
        <f t="shared" ref="AJ275:AJ338" ca="1" si="83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4">IF(AD275=0,"",IF($X275=AD$2,"/R1","")&amp;IF($Y275=AD$2,"/R2","")&amp;IF($Z275=AD$2,"/R3","")&amp;IF($AA275=AD$2,"/F","")&amp;IF($AB275=AD$2,"/PO",""))</f>
        <v/>
      </c>
      <c r="AL275" s="213" t="str">
        <f t="shared" ref="AL275:AL338" ca="1" si="85">IF(AE275=0,"",IF($X275=AE$2,"/R1","")&amp;IF($Y275=AE$2,"/R2","")&amp;IF($Z275=AE$2,"/R3","")&amp;IF($AA275=AE$2,"/F","")&amp;IF($AB275=AE$2,"/PO",""))</f>
        <v/>
      </c>
      <c r="AM275" s="213" t="str">
        <f t="shared" ref="AM275:AM338" ca="1" si="86">IF(AF275=0,"",IF($X275=AF$2,"/R1","")&amp;IF($Y275=AF$2,"/R2","")&amp;IF($Z275=AF$2,"/R3","")&amp;IF($AA275=AF$2,"/F","")&amp;IF($AB275=AF$2,"/PO",""))</f>
        <v/>
      </c>
      <c r="AN275" s="213" t="str">
        <f t="shared" ref="AN275:AN338" ca="1" si="87">IF(AG275=0,"",IF($X275=AG$2,"/R1","")&amp;IF($Y275=AG$2,"/R2","")&amp;IF($Z275=AG$2,"/R3","")&amp;IF($AA275=AG$2,"/F","")&amp;IF($AB275=AG$2,"/PO",""))</f>
        <v/>
      </c>
      <c r="AO275" s="213" t="str">
        <f t="shared" ref="AO275:AO338" ca="1" si="88">IF(AH275=0,"",IF($X275=AH$2,"/R1","")&amp;IF($Y275=AH$2,"/R2","")&amp;IF($Z275=AH$2,"/R3","")&amp;IF($AA275=AH$2,"/F","")&amp;IF($AB275=AH$2,"/PO",""))</f>
        <v/>
      </c>
      <c r="AP275" s="213" t="str">
        <f t="shared" ref="AP275:AP338" ca="1" si="89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0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1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39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35">
      <c r="A276" s="258"/>
      <c r="P276" s="203"/>
      <c r="Q276" s="203"/>
      <c r="R276" s="203"/>
      <c r="S276" s="203"/>
      <c r="T276" s="203"/>
      <c r="U276" s="213"/>
      <c r="V276" s="255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2"/>
        <v>0</v>
      </c>
      <c r="AE276" s="213">
        <f t="shared" ca="1" si="82"/>
        <v>0</v>
      </c>
      <c r="AF276" s="213">
        <f t="shared" ca="1" si="82"/>
        <v>0</v>
      </c>
      <c r="AG276" s="213">
        <f t="shared" ca="1" si="82"/>
        <v>0</v>
      </c>
      <c r="AH276" s="213">
        <f t="shared" ca="1" si="82"/>
        <v>0</v>
      </c>
      <c r="AI276" s="213">
        <f t="shared" ca="1" si="47"/>
        <v>0</v>
      </c>
      <c r="AJ276" s="213" t="str">
        <f t="shared" ca="1" si="83"/>
        <v/>
      </c>
      <c r="AK276" s="213" t="str">
        <f t="shared" ca="1" si="84"/>
        <v/>
      </c>
      <c r="AL276" s="213" t="str">
        <f t="shared" ca="1" si="85"/>
        <v/>
      </c>
      <c r="AM276" s="213" t="str">
        <f t="shared" ca="1" si="86"/>
        <v/>
      </c>
      <c r="AN276" s="213" t="str">
        <f t="shared" ca="1" si="87"/>
        <v/>
      </c>
      <c r="AO276" s="213" t="str">
        <f t="shared" ca="1" si="88"/>
        <v/>
      </c>
      <c r="AP276" s="213" t="str">
        <f t="shared" ca="1" si="89"/>
        <v/>
      </c>
      <c r="AQ276" s="213" t="str">
        <f t="shared" ca="1" si="90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1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39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35">
      <c r="A277" s="258"/>
      <c r="P277" s="203"/>
      <c r="Q277" s="203"/>
      <c r="R277" s="203"/>
      <c r="S277" s="203"/>
      <c r="T277" s="203"/>
      <c r="U277" s="213"/>
      <c r="V277" s="255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2"/>
        <v>0</v>
      </c>
      <c r="AE277" s="213">
        <f t="shared" ca="1" si="82"/>
        <v>0</v>
      </c>
      <c r="AF277" s="213">
        <f t="shared" ca="1" si="82"/>
        <v>0</v>
      </c>
      <c r="AG277" s="213">
        <f t="shared" ca="1" si="82"/>
        <v>0</v>
      </c>
      <c r="AH277" s="213">
        <f t="shared" ca="1" si="82"/>
        <v>0</v>
      </c>
      <c r="AI277" s="213">
        <f t="shared" ca="1" si="47"/>
        <v>0</v>
      </c>
      <c r="AJ277" s="213" t="str">
        <f t="shared" ca="1" si="83"/>
        <v/>
      </c>
      <c r="AK277" s="213" t="str">
        <f t="shared" ca="1" si="84"/>
        <v/>
      </c>
      <c r="AL277" s="213" t="str">
        <f t="shared" ca="1" si="85"/>
        <v/>
      </c>
      <c r="AM277" s="213" t="str">
        <f t="shared" ca="1" si="86"/>
        <v/>
      </c>
      <c r="AN277" s="213" t="str">
        <f t="shared" ca="1" si="87"/>
        <v/>
      </c>
      <c r="AO277" s="213" t="str">
        <f t="shared" ca="1" si="88"/>
        <v/>
      </c>
      <c r="AP277" s="213" t="str">
        <f t="shared" ca="1" si="89"/>
        <v/>
      </c>
      <c r="AQ277" s="213" t="str">
        <f t="shared" ca="1" si="90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1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39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35">
      <c r="A278" s="258"/>
      <c r="P278" s="203"/>
      <c r="Q278" s="203"/>
      <c r="R278" s="203"/>
      <c r="S278" s="203"/>
      <c r="T278" s="203"/>
      <c r="U278" s="213"/>
      <c r="V278" s="255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2"/>
        <v>0</v>
      </c>
      <c r="AE278" s="213">
        <f t="shared" ca="1" si="82"/>
        <v>0</v>
      </c>
      <c r="AF278" s="213">
        <f t="shared" ca="1" si="82"/>
        <v>0</v>
      </c>
      <c r="AG278" s="213">
        <f t="shared" ca="1" si="82"/>
        <v>0</v>
      </c>
      <c r="AH278" s="213">
        <f t="shared" ca="1" si="82"/>
        <v>0</v>
      </c>
      <c r="AI278" s="213">
        <f t="shared" ca="1" si="47"/>
        <v>0</v>
      </c>
      <c r="AJ278" s="213" t="str">
        <f t="shared" ca="1" si="83"/>
        <v/>
      </c>
      <c r="AK278" s="213" t="str">
        <f t="shared" ca="1" si="84"/>
        <v/>
      </c>
      <c r="AL278" s="213" t="str">
        <f t="shared" ca="1" si="85"/>
        <v/>
      </c>
      <c r="AM278" s="213" t="str">
        <f t="shared" ca="1" si="86"/>
        <v/>
      </c>
      <c r="AN278" s="213" t="str">
        <f t="shared" ca="1" si="87"/>
        <v/>
      </c>
      <c r="AO278" s="213" t="str">
        <f t="shared" ca="1" si="88"/>
        <v/>
      </c>
      <c r="AP278" s="213" t="str">
        <f t="shared" ca="1" si="89"/>
        <v/>
      </c>
      <c r="AQ278" s="213" t="str">
        <f t="shared" ca="1" si="90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1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39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35">
      <c r="A279" s="258"/>
      <c r="P279" s="203"/>
      <c r="Q279" s="203"/>
      <c r="R279" s="203"/>
      <c r="S279" s="203"/>
      <c r="T279" s="203"/>
      <c r="U279" s="213"/>
      <c r="V279" s="255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2"/>
        <v>0</v>
      </c>
      <c r="AE279" s="213">
        <f t="shared" ca="1" si="82"/>
        <v>0</v>
      </c>
      <c r="AF279" s="213">
        <f t="shared" ca="1" si="82"/>
        <v>0</v>
      </c>
      <c r="AG279" s="213">
        <f t="shared" ca="1" si="82"/>
        <v>0</v>
      </c>
      <c r="AH279" s="213">
        <f t="shared" ca="1" si="82"/>
        <v>0</v>
      </c>
      <c r="AI279" s="213">
        <f t="shared" ca="1" si="47"/>
        <v>0</v>
      </c>
      <c r="AJ279" s="213" t="str">
        <f t="shared" ca="1" si="83"/>
        <v/>
      </c>
      <c r="AK279" s="213" t="str">
        <f t="shared" ca="1" si="84"/>
        <v/>
      </c>
      <c r="AL279" s="213" t="str">
        <f t="shared" ca="1" si="85"/>
        <v/>
      </c>
      <c r="AM279" s="213" t="str">
        <f t="shared" ca="1" si="86"/>
        <v/>
      </c>
      <c r="AN279" s="213" t="str">
        <f t="shared" ca="1" si="87"/>
        <v/>
      </c>
      <c r="AO279" s="213" t="str">
        <f t="shared" ca="1" si="88"/>
        <v/>
      </c>
      <c r="AP279" s="213" t="str">
        <f t="shared" ca="1" si="89"/>
        <v/>
      </c>
      <c r="AQ279" s="213" t="str">
        <f t="shared" ca="1" si="90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1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39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35">
      <c r="A280" s="258"/>
      <c r="P280" s="203"/>
      <c r="Q280" s="203"/>
      <c r="R280" s="203"/>
      <c r="S280" s="203"/>
      <c r="T280" s="203"/>
      <c r="U280" s="213"/>
      <c r="V280" s="255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2"/>
        <v>0</v>
      </c>
      <c r="AE280" s="213">
        <f t="shared" ca="1" si="82"/>
        <v>0</v>
      </c>
      <c r="AF280" s="213">
        <f t="shared" ca="1" si="82"/>
        <v>0</v>
      </c>
      <c r="AG280" s="213">
        <f t="shared" ca="1" si="82"/>
        <v>0</v>
      </c>
      <c r="AH280" s="213">
        <f t="shared" ca="1" si="82"/>
        <v>0</v>
      </c>
      <c r="AI280" s="213">
        <f t="shared" ca="1" si="47"/>
        <v>0</v>
      </c>
      <c r="AJ280" s="213" t="str">
        <f t="shared" ca="1" si="83"/>
        <v/>
      </c>
      <c r="AK280" s="213" t="str">
        <f t="shared" ca="1" si="84"/>
        <v/>
      </c>
      <c r="AL280" s="213" t="str">
        <f t="shared" ca="1" si="85"/>
        <v/>
      </c>
      <c r="AM280" s="213" t="str">
        <f t="shared" ca="1" si="86"/>
        <v/>
      </c>
      <c r="AN280" s="213" t="str">
        <f t="shared" ca="1" si="87"/>
        <v/>
      </c>
      <c r="AO280" s="213" t="str">
        <f t="shared" ca="1" si="88"/>
        <v/>
      </c>
      <c r="AP280" s="213" t="str">
        <f t="shared" ca="1" si="89"/>
        <v/>
      </c>
      <c r="AQ280" s="213" t="str">
        <f t="shared" ca="1" si="90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1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39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35">
      <c r="A281" s="258"/>
      <c r="P281" s="203"/>
      <c r="Q281" s="203"/>
      <c r="R281" s="203"/>
      <c r="S281" s="203"/>
      <c r="T281" s="203"/>
      <c r="U281" s="213"/>
      <c r="V281" s="255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2"/>
        <v>0</v>
      </c>
      <c r="AE281" s="213">
        <f t="shared" ca="1" si="82"/>
        <v>0</v>
      </c>
      <c r="AF281" s="213">
        <f t="shared" ca="1" si="82"/>
        <v>0</v>
      </c>
      <c r="AG281" s="213">
        <f t="shared" ca="1" si="82"/>
        <v>0</v>
      </c>
      <c r="AH281" s="213">
        <f t="shared" ca="1" si="82"/>
        <v>0</v>
      </c>
      <c r="AI281" s="213">
        <f t="shared" ca="1" si="47"/>
        <v>0</v>
      </c>
      <c r="AJ281" s="213" t="str">
        <f t="shared" ca="1" si="83"/>
        <v/>
      </c>
      <c r="AK281" s="213" t="str">
        <f t="shared" ca="1" si="84"/>
        <v/>
      </c>
      <c r="AL281" s="213" t="str">
        <f t="shared" ca="1" si="85"/>
        <v/>
      </c>
      <c r="AM281" s="213" t="str">
        <f t="shared" ca="1" si="86"/>
        <v/>
      </c>
      <c r="AN281" s="213" t="str">
        <f t="shared" ca="1" si="87"/>
        <v/>
      </c>
      <c r="AO281" s="213" t="str">
        <f t="shared" ca="1" si="88"/>
        <v/>
      </c>
      <c r="AP281" s="213" t="str">
        <f t="shared" ca="1" si="89"/>
        <v/>
      </c>
      <c r="AQ281" s="213" t="str">
        <f t="shared" ca="1" si="90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1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39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35">
      <c r="A282" s="258"/>
      <c r="P282" s="203"/>
      <c r="Q282" s="203"/>
      <c r="R282" s="203"/>
      <c r="S282" s="203"/>
      <c r="T282" s="203"/>
      <c r="U282" s="213"/>
      <c r="V282" s="255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2"/>
        <v>0</v>
      </c>
      <c r="AE282" s="213">
        <f t="shared" ca="1" si="82"/>
        <v>0</v>
      </c>
      <c r="AF282" s="213">
        <f t="shared" ca="1" si="82"/>
        <v>0</v>
      </c>
      <c r="AG282" s="213">
        <f t="shared" ca="1" si="82"/>
        <v>0</v>
      </c>
      <c r="AH282" s="213">
        <f t="shared" ca="1" si="82"/>
        <v>0</v>
      </c>
      <c r="AI282" s="213">
        <f t="shared" ca="1" si="47"/>
        <v>0</v>
      </c>
      <c r="AJ282" s="213" t="str">
        <f t="shared" ca="1" si="83"/>
        <v/>
      </c>
      <c r="AK282" s="213" t="str">
        <f t="shared" ca="1" si="84"/>
        <v/>
      </c>
      <c r="AL282" s="213" t="str">
        <f t="shared" ca="1" si="85"/>
        <v/>
      </c>
      <c r="AM282" s="213" t="str">
        <f t="shared" ca="1" si="86"/>
        <v/>
      </c>
      <c r="AN282" s="213" t="str">
        <f t="shared" ca="1" si="87"/>
        <v/>
      </c>
      <c r="AO282" s="213" t="str">
        <f t="shared" ca="1" si="88"/>
        <v/>
      </c>
      <c r="AP282" s="213" t="str">
        <f t="shared" ca="1" si="89"/>
        <v/>
      </c>
      <c r="AQ282" s="213" t="str">
        <f t="shared" ca="1" si="90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1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39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35">
      <c r="A283" s="258"/>
      <c r="P283" s="203"/>
      <c r="Q283" s="203"/>
      <c r="R283" s="203"/>
      <c r="S283" s="203"/>
      <c r="T283" s="203"/>
      <c r="U283" s="213"/>
      <c r="V283" s="255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2"/>
        <v>0</v>
      </c>
      <c r="AE283" s="213">
        <f t="shared" ca="1" si="82"/>
        <v>0</v>
      </c>
      <c r="AF283" s="213">
        <f t="shared" ca="1" si="82"/>
        <v>0</v>
      </c>
      <c r="AG283" s="213">
        <f t="shared" ca="1" si="82"/>
        <v>0</v>
      </c>
      <c r="AH283" s="213">
        <f t="shared" ca="1" si="82"/>
        <v>0</v>
      </c>
      <c r="AI283" s="213">
        <f t="shared" ca="1" si="47"/>
        <v>0</v>
      </c>
      <c r="AJ283" s="213" t="str">
        <f t="shared" ca="1" si="83"/>
        <v/>
      </c>
      <c r="AK283" s="213" t="str">
        <f t="shared" ca="1" si="84"/>
        <v/>
      </c>
      <c r="AL283" s="213" t="str">
        <f t="shared" ca="1" si="85"/>
        <v/>
      </c>
      <c r="AM283" s="213" t="str">
        <f t="shared" ca="1" si="86"/>
        <v/>
      </c>
      <c r="AN283" s="213" t="str">
        <f t="shared" ca="1" si="87"/>
        <v/>
      </c>
      <c r="AO283" s="213" t="str">
        <f t="shared" ca="1" si="88"/>
        <v/>
      </c>
      <c r="AP283" s="213" t="str">
        <f t="shared" ca="1" si="89"/>
        <v/>
      </c>
      <c r="AQ283" s="213" t="str">
        <f t="shared" ca="1" si="90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1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39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35">
      <c r="A284" s="258"/>
      <c r="P284" s="203"/>
      <c r="Q284" s="203"/>
      <c r="R284" s="203"/>
      <c r="S284" s="203"/>
      <c r="T284" s="203"/>
      <c r="U284" s="213"/>
      <c r="V284" s="255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2"/>
        <v>0</v>
      </c>
      <c r="AE284" s="213">
        <f t="shared" ca="1" si="82"/>
        <v>0</v>
      </c>
      <c r="AF284" s="213">
        <f t="shared" ca="1" si="82"/>
        <v>0</v>
      </c>
      <c r="AG284" s="213">
        <f t="shared" ca="1" si="82"/>
        <v>0</v>
      </c>
      <c r="AH284" s="213">
        <f t="shared" ca="1" si="82"/>
        <v>0</v>
      </c>
      <c r="AI284" s="213">
        <f t="shared" ca="1" si="47"/>
        <v>0</v>
      </c>
      <c r="AJ284" s="213" t="str">
        <f t="shared" ca="1" si="83"/>
        <v/>
      </c>
      <c r="AK284" s="213" t="str">
        <f t="shared" ca="1" si="84"/>
        <v/>
      </c>
      <c r="AL284" s="213" t="str">
        <f t="shared" ca="1" si="85"/>
        <v/>
      </c>
      <c r="AM284" s="213" t="str">
        <f t="shared" ca="1" si="86"/>
        <v/>
      </c>
      <c r="AN284" s="213" t="str">
        <f t="shared" ca="1" si="87"/>
        <v/>
      </c>
      <c r="AO284" s="213" t="str">
        <f t="shared" ca="1" si="88"/>
        <v/>
      </c>
      <c r="AP284" s="213" t="str">
        <f t="shared" ca="1" si="89"/>
        <v/>
      </c>
      <c r="AQ284" s="213" t="str">
        <f t="shared" ca="1" si="90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1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39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35">
      <c r="A285" s="258"/>
      <c r="P285" s="203"/>
      <c r="Q285" s="203"/>
      <c r="R285" s="203"/>
      <c r="S285" s="203"/>
      <c r="T285" s="203"/>
      <c r="U285" s="213"/>
      <c r="V285" s="255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2"/>
        <v>0</v>
      </c>
      <c r="AE285" s="213">
        <f t="shared" ca="1" si="82"/>
        <v>0</v>
      </c>
      <c r="AF285" s="213">
        <f t="shared" ca="1" si="82"/>
        <v>0</v>
      </c>
      <c r="AG285" s="213">
        <f t="shared" ca="1" si="82"/>
        <v>0</v>
      </c>
      <c r="AH285" s="213">
        <f t="shared" ca="1" si="82"/>
        <v>0</v>
      </c>
      <c r="AI285" s="213">
        <f t="shared" ca="1" si="47"/>
        <v>0</v>
      </c>
      <c r="AJ285" s="213" t="str">
        <f t="shared" ca="1" si="83"/>
        <v/>
      </c>
      <c r="AK285" s="213" t="str">
        <f t="shared" ca="1" si="84"/>
        <v/>
      </c>
      <c r="AL285" s="213" t="str">
        <f t="shared" ca="1" si="85"/>
        <v/>
      </c>
      <c r="AM285" s="213" t="str">
        <f t="shared" ca="1" si="86"/>
        <v/>
      </c>
      <c r="AN285" s="213" t="str">
        <f t="shared" ca="1" si="87"/>
        <v/>
      </c>
      <c r="AO285" s="213" t="str">
        <f t="shared" ca="1" si="88"/>
        <v/>
      </c>
      <c r="AP285" s="213" t="str">
        <f t="shared" ca="1" si="89"/>
        <v/>
      </c>
      <c r="AQ285" s="213" t="str">
        <f t="shared" ca="1" si="90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1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39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35">
      <c r="A286" s="258"/>
      <c r="P286" s="203"/>
      <c r="Q286" s="203"/>
      <c r="R286" s="203"/>
      <c r="S286" s="203"/>
      <c r="T286" s="203"/>
      <c r="U286" s="213"/>
      <c r="V286" s="255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2"/>
        <v>0</v>
      </c>
      <c r="AE286" s="213">
        <f t="shared" ca="1" si="82"/>
        <v>0</v>
      </c>
      <c r="AF286" s="213">
        <f t="shared" ca="1" si="82"/>
        <v>0</v>
      </c>
      <c r="AG286" s="213">
        <f t="shared" ca="1" si="82"/>
        <v>0</v>
      </c>
      <c r="AH286" s="213">
        <f t="shared" ca="1" si="82"/>
        <v>0</v>
      </c>
      <c r="AI286" s="213">
        <f t="shared" ca="1" si="47"/>
        <v>0</v>
      </c>
      <c r="AJ286" s="213" t="str">
        <f t="shared" ca="1" si="83"/>
        <v/>
      </c>
      <c r="AK286" s="213" t="str">
        <f t="shared" ca="1" si="84"/>
        <v/>
      </c>
      <c r="AL286" s="213" t="str">
        <f t="shared" ca="1" si="85"/>
        <v/>
      </c>
      <c r="AM286" s="213" t="str">
        <f t="shared" ca="1" si="86"/>
        <v/>
      </c>
      <c r="AN286" s="213" t="str">
        <f t="shared" ca="1" si="87"/>
        <v/>
      </c>
      <c r="AO286" s="213" t="str">
        <f t="shared" ca="1" si="88"/>
        <v/>
      </c>
      <c r="AP286" s="213" t="str">
        <f t="shared" ca="1" si="89"/>
        <v/>
      </c>
      <c r="AQ286" s="213" t="str">
        <f t="shared" ca="1" si="90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1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39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35">
      <c r="A287" s="258"/>
      <c r="P287" s="203"/>
      <c r="Q287" s="203"/>
      <c r="R287" s="203"/>
      <c r="S287" s="203"/>
      <c r="T287" s="203"/>
      <c r="U287" s="213"/>
      <c r="V287" s="255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2"/>
        <v>0</v>
      </c>
      <c r="AE287" s="213">
        <f t="shared" ca="1" si="82"/>
        <v>0</v>
      </c>
      <c r="AF287" s="213">
        <f t="shared" ca="1" si="82"/>
        <v>0</v>
      </c>
      <c r="AG287" s="213">
        <f t="shared" ca="1" si="82"/>
        <v>0</v>
      </c>
      <c r="AH287" s="213">
        <f t="shared" ca="1" si="82"/>
        <v>0</v>
      </c>
      <c r="AI287" s="213">
        <f t="shared" ca="1" si="47"/>
        <v>0</v>
      </c>
      <c r="AJ287" s="213" t="str">
        <f t="shared" ca="1" si="83"/>
        <v/>
      </c>
      <c r="AK287" s="213" t="str">
        <f t="shared" ca="1" si="84"/>
        <v/>
      </c>
      <c r="AL287" s="213" t="str">
        <f t="shared" ca="1" si="85"/>
        <v/>
      </c>
      <c r="AM287" s="213" t="str">
        <f t="shared" ca="1" si="86"/>
        <v/>
      </c>
      <c r="AN287" s="213" t="str">
        <f t="shared" ca="1" si="87"/>
        <v/>
      </c>
      <c r="AO287" s="213" t="str">
        <f t="shared" ca="1" si="88"/>
        <v/>
      </c>
      <c r="AP287" s="213" t="str">
        <f t="shared" ca="1" si="89"/>
        <v/>
      </c>
      <c r="AQ287" s="213" t="str">
        <f t="shared" ca="1" si="90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1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39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35">
      <c r="A288" s="258"/>
      <c r="P288" s="203"/>
      <c r="Q288" s="203"/>
      <c r="R288" s="203"/>
      <c r="S288" s="203"/>
      <c r="T288" s="203"/>
      <c r="U288" s="213"/>
      <c r="V288" s="255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2"/>
        <v>0</v>
      </c>
      <c r="AE288" s="213">
        <f t="shared" ca="1" si="82"/>
        <v>0</v>
      </c>
      <c r="AF288" s="213">
        <f t="shared" ca="1" si="82"/>
        <v>0</v>
      </c>
      <c r="AG288" s="213">
        <f t="shared" ca="1" si="82"/>
        <v>0</v>
      </c>
      <c r="AH288" s="213">
        <f t="shared" ca="1" si="82"/>
        <v>0</v>
      </c>
      <c r="AI288" s="213">
        <f t="shared" ca="1" si="47"/>
        <v>0</v>
      </c>
      <c r="AJ288" s="213" t="str">
        <f t="shared" ca="1" si="83"/>
        <v/>
      </c>
      <c r="AK288" s="213" t="str">
        <f t="shared" ca="1" si="84"/>
        <v/>
      </c>
      <c r="AL288" s="213" t="str">
        <f t="shared" ca="1" si="85"/>
        <v/>
      </c>
      <c r="AM288" s="213" t="str">
        <f t="shared" ca="1" si="86"/>
        <v/>
      </c>
      <c r="AN288" s="213" t="str">
        <f t="shared" ca="1" si="87"/>
        <v/>
      </c>
      <c r="AO288" s="213" t="str">
        <f t="shared" ca="1" si="88"/>
        <v/>
      </c>
      <c r="AP288" s="213" t="str">
        <f t="shared" ca="1" si="89"/>
        <v/>
      </c>
      <c r="AQ288" s="213" t="str">
        <f t="shared" ca="1" si="90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1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39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35">
      <c r="A289" s="258"/>
      <c r="P289" s="203"/>
      <c r="Q289" s="203"/>
      <c r="R289" s="203"/>
      <c r="S289" s="203"/>
      <c r="T289" s="203"/>
      <c r="U289" s="213"/>
      <c r="V289" s="255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2"/>
        <v>0</v>
      </c>
      <c r="AE289" s="213">
        <f t="shared" ca="1" si="82"/>
        <v>0</v>
      </c>
      <c r="AF289" s="213">
        <f t="shared" ca="1" si="82"/>
        <v>0</v>
      </c>
      <c r="AG289" s="213">
        <f t="shared" ca="1" si="82"/>
        <v>0</v>
      </c>
      <c r="AH289" s="213">
        <f t="shared" ca="1" si="82"/>
        <v>0</v>
      </c>
      <c r="AI289" s="213">
        <f t="shared" ca="1" si="47"/>
        <v>0</v>
      </c>
      <c r="AJ289" s="213" t="str">
        <f t="shared" ca="1" si="83"/>
        <v/>
      </c>
      <c r="AK289" s="213" t="str">
        <f t="shared" ca="1" si="84"/>
        <v/>
      </c>
      <c r="AL289" s="213" t="str">
        <f t="shared" ca="1" si="85"/>
        <v/>
      </c>
      <c r="AM289" s="213" t="str">
        <f t="shared" ca="1" si="86"/>
        <v/>
      </c>
      <c r="AN289" s="213" t="str">
        <f t="shared" ca="1" si="87"/>
        <v/>
      </c>
      <c r="AO289" s="213" t="str">
        <f t="shared" ca="1" si="88"/>
        <v/>
      </c>
      <c r="AP289" s="213" t="str">
        <f t="shared" ca="1" si="89"/>
        <v/>
      </c>
      <c r="AQ289" s="213" t="str">
        <f t="shared" ca="1" si="90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1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39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35">
      <c r="A290" s="258"/>
      <c r="P290" s="203"/>
      <c r="Q290" s="203"/>
      <c r="R290" s="203"/>
      <c r="S290" s="203"/>
      <c r="T290" s="203"/>
      <c r="U290" s="213"/>
      <c r="V290" s="255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2"/>
        <v>0</v>
      </c>
      <c r="AE290" s="213">
        <f t="shared" ca="1" si="82"/>
        <v>0</v>
      </c>
      <c r="AF290" s="213">
        <f t="shared" ca="1" si="82"/>
        <v>0</v>
      </c>
      <c r="AG290" s="213">
        <f t="shared" ca="1" si="82"/>
        <v>0</v>
      </c>
      <c r="AH290" s="213">
        <f t="shared" ca="1" si="82"/>
        <v>0</v>
      </c>
      <c r="AI290" s="213">
        <f t="shared" ca="1" si="47"/>
        <v>0</v>
      </c>
      <c r="AJ290" s="213" t="str">
        <f t="shared" ca="1" si="83"/>
        <v/>
      </c>
      <c r="AK290" s="213" t="str">
        <f t="shared" ca="1" si="84"/>
        <v/>
      </c>
      <c r="AL290" s="213" t="str">
        <f t="shared" ca="1" si="85"/>
        <v/>
      </c>
      <c r="AM290" s="213" t="str">
        <f t="shared" ca="1" si="86"/>
        <v/>
      </c>
      <c r="AN290" s="213" t="str">
        <f t="shared" ca="1" si="87"/>
        <v/>
      </c>
      <c r="AO290" s="213" t="str">
        <f t="shared" ca="1" si="88"/>
        <v/>
      </c>
      <c r="AP290" s="213" t="str">
        <f t="shared" ca="1" si="89"/>
        <v/>
      </c>
      <c r="AQ290" s="213" t="str">
        <f t="shared" ca="1" si="90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1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39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35">
      <c r="A291" s="258"/>
      <c r="P291" s="203"/>
      <c r="Q291" s="203"/>
      <c r="R291" s="203"/>
      <c r="S291" s="203"/>
      <c r="T291" s="203"/>
      <c r="U291" s="213"/>
      <c r="V291" s="255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2"/>
        <v>0</v>
      </c>
      <c r="AE291" s="213">
        <f t="shared" ca="1" si="82"/>
        <v>0</v>
      </c>
      <c r="AF291" s="213">
        <f t="shared" ca="1" si="82"/>
        <v>0</v>
      </c>
      <c r="AG291" s="213">
        <f t="shared" ca="1" si="82"/>
        <v>0</v>
      </c>
      <c r="AH291" s="213">
        <f t="shared" ca="1" si="82"/>
        <v>0</v>
      </c>
      <c r="AI291" s="213">
        <f t="shared" ca="1" si="47"/>
        <v>0</v>
      </c>
      <c r="AJ291" s="213" t="str">
        <f t="shared" ca="1" si="83"/>
        <v/>
      </c>
      <c r="AK291" s="213" t="str">
        <f t="shared" ca="1" si="84"/>
        <v/>
      </c>
      <c r="AL291" s="213" t="str">
        <f t="shared" ca="1" si="85"/>
        <v/>
      </c>
      <c r="AM291" s="213" t="str">
        <f t="shared" ca="1" si="86"/>
        <v/>
      </c>
      <c r="AN291" s="213" t="str">
        <f t="shared" ca="1" si="87"/>
        <v/>
      </c>
      <c r="AO291" s="213" t="str">
        <f t="shared" ca="1" si="88"/>
        <v/>
      </c>
      <c r="AP291" s="213" t="str">
        <f t="shared" ca="1" si="89"/>
        <v/>
      </c>
      <c r="AQ291" s="213" t="str">
        <f t="shared" ca="1" si="90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1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39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35">
      <c r="A292" s="258"/>
      <c r="P292" s="203"/>
      <c r="Q292" s="203"/>
      <c r="R292" s="203"/>
      <c r="S292" s="203"/>
      <c r="T292" s="203"/>
      <c r="U292" s="213"/>
      <c r="V292" s="255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2"/>
        <v>0</v>
      </c>
      <c r="AE292" s="213">
        <f t="shared" ca="1" si="82"/>
        <v>0</v>
      </c>
      <c r="AF292" s="213">
        <f t="shared" ca="1" si="82"/>
        <v>0</v>
      </c>
      <c r="AG292" s="213">
        <f t="shared" ca="1" si="82"/>
        <v>0</v>
      </c>
      <c r="AH292" s="213">
        <f t="shared" ca="1" si="82"/>
        <v>0</v>
      </c>
      <c r="AI292" s="213">
        <f t="shared" ca="1" si="47"/>
        <v>0</v>
      </c>
      <c r="AJ292" s="213" t="str">
        <f t="shared" ca="1" si="83"/>
        <v/>
      </c>
      <c r="AK292" s="213" t="str">
        <f t="shared" ca="1" si="84"/>
        <v/>
      </c>
      <c r="AL292" s="213" t="str">
        <f t="shared" ca="1" si="85"/>
        <v/>
      </c>
      <c r="AM292" s="213" t="str">
        <f t="shared" ca="1" si="86"/>
        <v/>
      </c>
      <c r="AN292" s="213" t="str">
        <f t="shared" ca="1" si="87"/>
        <v/>
      </c>
      <c r="AO292" s="213" t="str">
        <f t="shared" ca="1" si="88"/>
        <v/>
      </c>
      <c r="AP292" s="213" t="str">
        <f t="shared" ca="1" si="89"/>
        <v/>
      </c>
      <c r="AQ292" s="213" t="str">
        <f t="shared" ca="1" si="90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1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39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35">
      <c r="A293" s="258"/>
      <c r="P293" s="203"/>
      <c r="Q293" s="203"/>
      <c r="R293" s="203"/>
      <c r="S293" s="203"/>
      <c r="T293" s="203"/>
      <c r="U293" s="213"/>
      <c r="V293" s="255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2"/>
        <v>0</v>
      </c>
      <c r="AE293" s="213">
        <f t="shared" ca="1" si="82"/>
        <v>0</v>
      </c>
      <c r="AF293" s="213">
        <f t="shared" ca="1" si="82"/>
        <v>0</v>
      </c>
      <c r="AG293" s="213">
        <f t="shared" ca="1" si="82"/>
        <v>0</v>
      </c>
      <c r="AH293" s="213">
        <f t="shared" ca="1" si="82"/>
        <v>0</v>
      </c>
      <c r="AI293" s="213">
        <f t="shared" ca="1" si="47"/>
        <v>0</v>
      </c>
      <c r="AJ293" s="213" t="str">
        <f t="shared" ca="1" si="83"/>
        <v/>
      </c>
      <c r="AK293" s="213" t="str">
        <f t="shared" ca="1" si="84"/>
        <v/>
      </c>
      <c r="AL293" s="213" t="str">
        <f t="shared" ca="1" si="85"/>
        <v/>
      </c>
      <c r="AM293" s="213" t="str">
        <f t="shared" ca="1" si="86"/>
        <v/>
      </c>
      <c r="AN293" s="213" t="str">
        <f t="shared" ca="1" si="87"/>
        <v/>
      </c>
      <c r="AO293" s="213" t="str">
        <f t="shared" ca="1" si="88"/>
        <v/>
      </c>
      <c r="AP293" s="213" t="str">
        <f t="shared" ca="1" si="89"/>
        <v/>
      </c>
      <c r="AQ293" s="213" t="str">
        <f t="shared" ca="1" si="90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1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39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35">
      <c r="A294" s="258"/>
      <c r="P294" s="203"/>
      <c r="Q294" s="203"/>
      <c r="R294" s="203"/>
      <c r="S294" s="203"/>
      <c r="T294" s="203"/>
      <c r="U294" s="213"/>
      <c r="V294" s="255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2"/>
        <v>0</v>
      </c>
      <c r="AE294" s="213">
        <f t="shared" ca="1" si="82"/>
        <v>0</v>
      </c>
      <c r="AF294" s="213">
        <f t="shared" ca="1" si="82"/>
        <v>0</v>
      </c>
      <c r="AG294" s="213">
        <f t="shared" ca="1" si="82"/>
        <v>0</v>
      </c>
      <c r="AH294" s="213">
        <f t="shared" ca="1" si="82"/>
        <v>0</v>
      </c>
      <c r="AI294" s="213">
        <f t="shared" ca="1" si="47"/>
        <v>0</v>
      </c>
      <c r="AJ294" s="213" t="str">
        <f t="shared" ca="1" si="83"/>
        <v/>
      </c>
      <c r="AK294" s="213" t="str">
        <f t="shared" ca="1" si="84"/>
        <v/>
      </c>
      <c r="AL294" s="213" t="str">
        <f t="shared" ca="1" si="85"/>
        <v/>
      </c>
      <c r="AM294" s="213" t="str">
        <f t="shared" ca="1" si="86"/>
        <v/>
      </c>
      <c r="AN294" s="213" t="str">
        <f t="shared" ca="1" si="87"/>
        <v/>
      </c>
      <c r="AO294" s="213" t="str">
        <f t="shared" ca="1" si="88"/>
        <v/>
      </c>
      <c r="AP294" s="213" t="str">
        <f t="shared" ca="1" si="89"/>
        <v/>
      </c>
      <c r="AQ294" s="213" t="str">
        <f t="shared" ca="1" si="90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1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39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35">
      <c r="A295" s="258"/>
      <c r="P295" s="203"/>
      <c r="Q295" s="203"/>
      <c r="R295" s="203"/>
      <c r="S295" s="203"/>
      <c r="T295" s="203"/>
      <c r="U295" s="213"/>
      <c r="V295" s="255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2"/>
        <v>0</v>
      </c>
      <c r="AE295" s="213">
        <f t="shared" ca="1" si="82"/>
        <v>0</v>
      </c>
      <c r="AF295" s="213">
        <f t="shared" ca="1" si="82"/>
        <v>0</v>
      </c>
      <c r="AG295" s="213">
        <f t="shared" ca="1" si="82"/>
        <v>0</v>
      </c>
      <c r="AH295" s="213">
        <f t="shared" ca="1" si="82"/>
        <v>0</v>
      </c>
      <c r="AI295" s="213">
        <f t="shared" ca="1" si="47"/>
        <v>0</v>
      </c>
      <c r="AJ295" s="213" t="str">
        <f t="shared" ca="1" si="83"/>
        <v/>
      </c>
      <c r="AK295" s="213" t="str">
        <f t="shared" ca="1" si="84"/>
        <v/>
      </c>
      <c r="AL295" s="213" t="str">
        <f t="shared" ca="1" si="85"/>
        <v/>
      </c>
      <c r="AM295" s="213" t="str">
        <f t="shared" ca="1" si="86"/>
        <v/>
      </c>
      <c r="AN295" s="213" t="str">
        <f t="shared" ca="1" si="87"/>
        <v/>
      </c>
      <c r="AO295" s="213" t="str">
        <f t="shared" ca="1" si="88"/>
        <v/>
      </c>
      <c r="AP295" s="213" t="str">
        <f t="shared" ca="1" si="89"/>
        <v/>
      </c>
      <c r="AQ295" s="213" t="str">
        <f t="shared" ca="1" si="90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1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39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35">
      <c r="A296" s="258"/>
      <c r="P296" s="203"/>
      <c r="Q296" s="203"/>
      <c r="R296" s="203"/>
      <c r="S296" s="203"/>
      <c r="T296" s="203"/>
      <c r="U296" s="213"/>
      <c r="V296" s="255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2">COUNTIF($X296:$AB296,"="&amp;AD$2)</f>
        <v>0</v>
      </c>
      <c r="AE296" s="213">
        <f t="shared" ca="1" si="92"/>
        <v>0</v>
      </c>
      <c r="AF296" s="213">
        <f t="shared" ca="1" si="92"/>
        <v>0</v>
      </c>
      <c r="AG296" s="213">
        <f t="shared" ca="1" si="92"/>
        <v>0</v>
      </c>
      <c r="AH296" s="213">
        <f t="shared" ca="1" si="92"/>
        <v>0</v>
      </c>
      <c r="AI296" s="213">
        <f t="shared" ca="1" si="47"/>
        <v>0</v>
      </c>
      <c r="AJ296" s="213" t="str">
        <f t="shared" ca="1" si="83"/>
        <v/>
      </c>
      <c r="AK296" s="213" t="str">
        <f t="shared" ca="1" si="84"/>
        <v/>
      </c>
      <c r="AL296" s="213" t="str">
        <f t="shared" ca="1" si="85"/>
        <v/>
      </c>
      <c r="AM296" s="213" t="str">
        <f t="shared" ca="1" si="86"/>
        <v/>
      </c>
      <c r="AN296" s="213" t="str">
        <f t="shared" ca="1" si="87"/>
        <v/>
      </c>
      <c r="AO296" s="213" t="str">
        <f t="shared" ca="1" si="88"/>
        <v/>
      </c>
      <c r="AP296" s="213" t="str">
        <f t="shared" ca="1" si="89"/>
        <v/>
      </c>
      <c r="AQ296" s="213" t="str">
        <f t="shared" ca="1" si="90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1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39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35">
      <c r="A297" s="258"/>
      <c r="P297" s="203"/>
      <c r="Q297" s="203"/>
      <c r="R297" s="203"/>
      <c r="S297" s="203"/>
      <c r="T297" s="203"/>
      <c r="U297" s="213"/>
      <c r="V297" s="255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2"/>
        <v>0</v>
      </c>
      <c r="AE297" s="213">
        <f t="shared" ca="1" si="92"/>
        <v>0</v>
      </c>
      <c r="AF297" s="213">
        <f t="shared" ca="1" si="92"/>
        <v>0</v>
      </c>
      <c r="AG297" s="213">
        <f t="shared" ca="1" si="92"/>
        <v>0</v>
      </c>
      <c r="AH297" s="213">
        <f t="shared" ca="1" si="92"/>
        <v>0</v>
      </c>
      <c r="AI297" s="213">
        <f t="shared" ca="1" si="47"/>
        <v>0</v>
      </c>
      <c r="AJ297" s="213" t="str">
        <f t="shared" ca="1" si="83"/>
        <v/>
      </c>
      <c r="AK297" s="213" t="str">
        <f t="shared" ca="1" si="84"/>
        <v/>
      </c>
      <c r="AL297" s="213" t="str">
        <f t="shared" ca="1" si="85"/>
        <v/>
      </c>
      <c r="AM297" s="213" t="str">
        <f t="shared" ca="1" si="86"/>
        <v/>
      </c>
      <c r="AN297" s="213" t="str">
        <f t="shared" ca="1" si="87"/>
        <v/>
      </c>
      <c r="AO297" s="213" t="str">
        <f t="shared" ca="1" si="88"/>
        <v/>
      </c>
      <c r="AP297" s="213" t="str">
        <f t="shared" ca="1" si="89"/>
        <v/>
      </c>
      <c r="AQ297" s="213" t="str">
        <f t="shared" ca="1" si="90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1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39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35">
      <c r="A298" s="258"/>
      <c r="P298" s="203"/>
      <c r="Q298" s="203"/>
      <c r="R298" s="203"/>
      <c r="S298" s="203"/>
      <c r="T298" s="203"/>
      <c r="U298" s="213"/>
      <c r="V298" s="255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2"/>
        <v>0</v>
      </c>
      <c r="AE298" s="213">
        <f t="shared" ca="1" si="92"/>
        <v>0</v>
      </c>
      <c r="AF298" s="213">
        <f t="shared" ca="1" si="92"/>
        <v>0</v>
      </c>
      <c r="AG298" s="213">
        <f t="shared" ca="1" si="92"/>
        <v>0</v>
      </c>
      <c r="AH298" s="213">
        <f t="shared" ca="1" si="92"/>
        <v>0</v>
      </c>
      <c r="AI298" s="213">
        <f t="shared" ca="1" si="47"/>
        <v>0</v>
      </c>
      <c r="AJ298" s="213" t="str">
        <f t="shared" ca="1" si="83"/>
        <v/>
      </c>
      <c r="AK298" s="213" t="str">
        <f t="shared" ca="1" si="84"/>
        <v/>
      </c>
      <c r="AL298" s="213" t="str">
        <f t="shared" ca="1" si="85"/>
        <v/>
      </c>
      <c r="AM298" s="213" t="str">
        <f t="shared" ca="1" si="86"/>
        <v/>
      </c>
      <c r="AN298" s="213" t="str">
        <f t="shared" ca="1" si="87"/>
        <v/>
      </c>
      <c r="AO298" s="213" t="str">
        <f t="shared" ca="1" si="88"/>
        <v/>
      </c>
      <c r="AP298" s="213" t="str">
        <f t="shared" ca="1" si="89"/>
        <v/>
      </c>
      <c r="AQ298" s="213" t="str">
        <f t="shared" ca="1" si="90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1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39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35">
      <c r="A299" s="258"/>
      <c r="P299" s="203"/>
      <c r="Q299" s="203"/>
      <c r="R299" s="203"/>
      <c r="S299" s="203"/>
      <c r="T299" s="203"/>
      <c r="U299" s="213"/>
      <c r="V299" s="255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2"/>
        <v>0</v>
      </c>
      <c r="AE299" s="213">
        <f t="shared" ca="1" si="92"/>
        <v>0</v>
      </c>
      <c r="AF299" s="213">
        <f t="shared" ca="1" si="92"/>
        <v>0</v>
      </c>
      <c r="AG299" s="213">
        <f t="shared" ca="1" si="92"/>
        <v>0</v>
      </c>
      <c r="AH299" s="213">
        <f t="shared" ca="1" si="92"/>
        <v>0</v>
      </c>
      <c r="AI299" s="213">
        <f t="shared" ca="1" si="47"/>
        <v>0</v>
      </c>
      <c r="AJ299" s="213" t="str">
        <f t="shared" ca="1" si="83"/>
        <v/>
      </c>
      <c r="AK299" s="213" t="str">
        <f t="shared" ca="1" si="84"/>
        <v/>
      </c>
      <c r="AL299" s="213" t="str">
        <f t="shared" ca="1" si="85"/>
        <v/>
      </c>
      <c r="AM299" s="213" t="str">
        <f t="shared" ca="1" si="86"/>
        <v/>
      </c>
      <c r="AN299" s="213" t="str">
        <f t="shared" ca="1" si="87"/>
        <v/>
      </c>
      <c r="AO299" s="213" t="str">
        <f t="shared" ca="1" si="88"/>
        <v/>
      </c>
      <c r="AP299" s="213" t="str">
        <f t="shared" ca="1" si="89"/>
        <v/>
      </c>
      <c r="AQ299" s="213" t="str">
        <f t="shared" ca="1" si="90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1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39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35">
      <c r="A300" s="258"/>
      <c r="P300" s="203"/>
      <c r="Q300" s="203"/>
      <c r="R300" s="203"/>
      <c r="S300" s="203"/>
      <c r="T300" s="203"/>
      <c r="U300" s="213"/>
      <c r="V300" s="255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2"/>
        <v>0</v>
      </c>
      <c r="AE300" s="213">
        <f t="shared" ca="1" si="92"/>
        <v>0</v>
      </c>
      <c r="AF300" s="213">
        <f t="shared" ca="1" si="92"/>
        <v>0</v>
      </c>
      <c r="AG300" s="213">
        <f t="shared" ca="1" si="92"/>
        <v>0</v>
      </c>
      <c r="AH300" s="213">
        <f t="shared" ca="1" si="92"/>
        <v>0</v>
      </c>
      <c r="AI300" s="213">
        <f t="shared" ca="1" si="47"/>
        <v>0</v>
      </c>
      <c r="AJ300" s="213" t="str">
        <f t="shared" ca="1" si="83"/>
        <v/>
      </c>
      <c r="AK300" s="213" t="str">
        <f t="shared" ca="1" si="84"/>
        <v/>
      </c>
      <c r="AL300" s="213" t="str">
        <f t="shared" ca="1" si="85"/>
        <v/>
      </c>
      <c r="AM300" s="213" t="str">
        <f t="shared" ca="1" si="86"/>
        <v/>
      </c>
      <c r="AN300" s="213" t="str">
        <f t="shared" ca="1" si="87"/>
        <v/>
      </c>
      <c r="AO300" s="213" t="str">
        <f t="shared" ca="1" si="88"/>
        <v/>
      </c>
      <c r="AP300" s="213" t="str">
        <f t="shared" ca="1" si="89"/>
        <v/>
      </c>
      <c r="AQ300" s="213" t="str">
        <f t="shared" ca="1" si="90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1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39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35">
      <c r="A301" s="258"/>
      <c r="P301" s="203"/>
      <c r="Q301" s="203"/>
      <c r="R301" s="203"/>
      <c r="S301" s="203"/>
      <c r="T301" s="203"/>
      <c r="U301" s="213"/>
      <c r="V301" s="255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2"/>
        <v>0</v>
      </c>
      <c r="AE301" s="213">
        <f t="shared" ca="1" si="92"/>
        <v>0</v>
      </c>
      <c r="AF301" s="213">
        <f t="shared" ca="1" si="92"/>
        <v>0</v>
      </c>
      <c r="AG301" s="213">
        <f t="shared" ca="1" si="92"/>
        <v>0</v>
      </c>
      <c r="AH301" s="213">
        <f t="shared" ca="1" si="92"/>
        <v>0</v>
      </c>
      <c r="AI301" s="213">
        <f t="shared" ca="1" si="47"/>
        <v>0</v>
      </c>
      <c r="AJ301" s="213" t="str">
        <f t="shared" ca="1" si="83"/>
        <v/>
      </c>
      <c r="AK301" s="213" t="str">
        <f t="shared" ca="1" si="84"/>
        <v/>
      </c>
      <c r="AL301" s="213" t="str">
        <f t="shared" ca="1" si="85"/>
        <v/>
      </c>
      <c r="AM301" s="213" t="str">
        <f t="shared" ca="1" si="86"/>
        <v/>
      </c>
      <c r="AN301" s="213" t="str">
        <f t="shared" ca="1" si="87"/>
        <v/>
      </c>
      <c r="AO301" s="213" t="str">
        <f t="shared" ca="1" si="88"/>
        <v/>
      </c>
      <c r="AP301" s="213" t="str">
        <f t="shared" ca="1" si="89"/>
        <v/>
      </c>
      <c r="AQ301" s="213" t="str">
        <f t="shared" ca="1" si="90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1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39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35">
      <c r="A302" s="258"/>
      <c r="P302" s="203"/>
      <c r="Q302" s="203"/>
      <c r="R302" s="203"/>
      <c r="S302" s="203"/>
      <c r="T302" s="203"/>
      <c r="U302" s="213"/>
      <c r="V302" s="255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2"/>
        <v>0</v>
      </c>
      <c r="AE302" s="213">
        <f t="shared" ca="1" si="92"/>
        <v>0</v>
      </c>
      <c r="AF302" s="213">
        <f t="shared" ca="1" si="92"/>
        <v>0</v>
      </c>
      <c r="AG302" s="213">
        <f t="shared" ca="1" si="92"/>
        <v>0</v>
      </c>
      <c r="AH302" s="213">
        <f t="shared" ca="1" si="92"/>
        <v>0</v>
      </c>
      <c r="AI302" s="213">
        <f t="shared" ca="1" si="47"/>
        <v>0</v>
      </c>
      <c r="AJ302" s="213" t="str">
        <f t="shared" ca="1" si="83"/>
        <v/>
      </c>
      <c r="AK302" s="213" t="str">
        <f t="shared" ca="1" si="84"/>
        <v/>
      </c>
      <c r="AL302" s="213" t="str">
        <f t="shared" ca="1" si="85"/>
        <v/>
      </c>
      <c r="AM302" s="213" t="str">
        <f t="shared" ca="1" si="86"/>
        <v/>
      </c>
      <c r="AN302" s="213" t="str">
        <f t="shared" ca="1" si="87"/>
        <v/>
      </c>
      <c r="AO302" s="213" t="str">
        <f t="shared" ca="1" si="88"/>
        <v/>
      </c>
      <c r="AP302" s="213" t="str">
        <f t="shared" ca="1" si="89"/>
        <v/>
      </c>
      <c r="AQ302" s="213" t="str">
        <f t="shared" ca="1" si="90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1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39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35">
      <c r="A303" s="258"/>
      <c r="P303" s="203"/>
      <c r="Q303" s="203"/>
      <c r="R303" s="203"/>
      <c r="S303" s="203"/>
      <c r="T303" s="203"/>
      <c r="U303" s="213"/>
      <c r="V303" s="255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2"/>
        <v>0</v>
      </c>
      <c r="AE303" s="213">
        <f t="shared" ca="1" si="92"/>
        <v>0</v>
      </c>
      <c r="AF303" s="213">
        <f t="shared" ca="1" si="92"/>
        <v>0</v>
      </c>
      <c r="AG303" s="213">
        <f t="shared" ca="1" si="92"/>
        <v>0</v>
      </c>
      <c r="AH303" s="213">
        <f t="shared" ca="1" si="92"/>
        <v>0</v>
      </c>
      <c r="AI303" s="213">
        <f t="shared" ca="1" si="47"/>
        <v>0</v>
      </c>
      <c r="AJ303" s="213" t="str">
        <f t="shared" ca="1" si="83"/>
        <v/>
      </c>
      <c r="AK303" s="213" t="str">
        <f t="shared" ca="1" si="84"/>
        <v/>
      </c>
      <c r="AL303" s="213" t="str">
        <f t="shared" ca="1" si="85"/>
        <v/>
      </c>
      <c r="AM303" s="213" t="str">
        <f t="shared" ca="1" si="86"/>
        <v/>
      </c>
      <c r="AN303" s="213" t="str">
        <f t="shared" ca="1" si="87"/>
        <v/>
      </c>
      <c r="AO303" s="213" t="str">
        <f t="shared" ca="1" si="88"/>
        <v/>
      </c>
      <c r="AP303" s="213" t="str">
        <f t="shared" ca="1" si="89"/>
        <v/>
      </c>
      <c r="AQ303" s="213" t="str">
        <f t="shared" ca="1" si="90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1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39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35">
      <c r="A304" s="258"/>
      <c r="P304" s="203"/>
      <c r="Q304" s="203"/>
      <c r="R304" s="203"/>
      <c r="S304" s="203"/>
      <c r="T304" s="203"/>
      <c r="U304" s="213"/>
      <c r="V304" s="255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2"/>
        <v>0</v>
      </c>
      <c r="AE304" s="213">
        <f t="shared" ca="1" si="92"/>
        <v>0</v>
      </c>
      <c r="AF304" s="213">
        <f t="shared" ca="1" si="92"/>
        <v>0</v>
      </c>
      <c r="AG304" s="213">
        <f t="shared" ca="1" si="92"/>
        <v>0</v>
      </c>
      <c r="AH304" s="213">
        <f t="shared" ca="1" si="92"/>
        <v>0</v>
      </c>
      <c r="AI304" s="213">
        <f t="shared" ca="1" si="47"/>
        <v>0</v>
      </c>
      <c r="AJ304" s="213" t="str">
        <f t="shared" ca="1" si="83"/>
        <v/>
      </c>
      <c r="AK304" s="213" t="str">
        <f t="shared" ca="1" si="84"/>
        <v/>
      </c>
      <c r="AL304" s="213" t="str">
        <f t="shared" ca="1" si="85"/>
        <v/>
      </c>
      <c r="AM304" s="213" t="str">
        <f t="shared" ca="1" si="86"/>
        <v/>
      </c>
      <c r="AN304" s="213" t="str">
        <f t="shared" ca="1" si="87"/>
        <v/>
      </c>
      <c r="AO304" s="213" t="str">
        <f t="shared" ca="1" si="88"/>
        <v/>
      </c>
      <c r="AP304" s="213" t="str">
        <f t="shared" ca="1" si="89"/>
        <v/>
      </c>
      <c r="AQ304" s="213" t="str">
        <f t="shared" ca="1" si="90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1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39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35">
      <c r="A305" s="258"/>
      <c r="P305" s="203"/>
      <c r="Q305" s="203"/>
      <c r="R305" s="203"/>
      <c r="S305" s="203"/>
      <c r="T305" s="203"/>
      <c r="U305" s="213"/>
      <c r="V305" s="255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2"/>
        <v>0</v>
      </c>
      <c r="AE305" s="213">
        <f t="shared" ca="1" si="92"/>
        <v>0</v>
      </c>
      <c r="AF305" s="213">
        <f t="shared" ca="1" si="92"/>
        <v>0</v>
      </c>
      <c r="AG305" s="213">
        <f t="shared" ca="1" si="92"/>
        <v>0</v>
      </c>
      <c r="AH305" s="213">
        <f t="shared" ca="1" si="92"/>
        <v>0</v>
      </c>
      <c r="AI305" s="213">
        <f t="shared" ca="1" si="47"/>
        <v>0</v>
      </c>
      <c r="AJ305" s="213" t="str">
        <f t="shared" ca="1" si="83"/>
        <v/>
      </c>
      <c r="AK305" s="213" t="str">
        <f t="shared" ca="1" si="84"/>
        <v/>
      </c>
      <c r="AL305" s="213" t="str">
        <f t="shared" ca="1" si="85"/>
        <v/>
      </c>
      <c r="AM305" s="213" t="str">
        <f t="shared" ca="1" si="86"/>
        <v/>
      </c>
      <c r="AN305" s="213" t="str">
        <f t="shared" ca="1" si="87"/>
        <v/>
      </c>
      <c r="AO305" s="213" t="str">
        <f t="shared" ca="1" si="88"/>
        <v/>
      </c>
      <c r="AP305" s="213" t="str">
        <f t="shared" ca="1" si="89"/>
        <v/>
      </c>
      <c r="AQ305" s="213" t="str">
        <f t="shared" ca="1" si="90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1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39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35">
      <c r="A306" s="258"/>
      <c r="P306" s="203"/>
      <c r="Q306" s="203"/>
      <c r="R306" s="203"/>
      <c r="S306" s="203"/>
      <c r="T306" s="203"/>
      <c r="U306" s="213"/>
      <c r="V306" s="255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2"/>
        <v>0</v>
      </c>
      <c r="AE306" s="213">
        <f t="shared" ca="1" si="92"/>
        <v>0</v>
      </c>
      <c r="AF306" s="213">
        <f t="shared" ca="1" si="92"/>
        <v>0</v>
      </c>
      <c r="AG306" s="213">
        <f t="shared" ca="1" si="92"/>
        <v>0</v>
      </c>
      <c r="AH306" s="213">
        <f t="shared" ca="1" si="92"/>
        <v>0</v>
      </c>
      <c r="AI306" s="213">
        <f t="shared" ca="1" si="47"/>
        <v>0</v>
      </c>
      <c r="AJ306" s="213" t="str">
        <f t="shared" ca="1" si="83"/>
        <v/>
      </c>
      <c r="AK306" s="213" t="str">
        <f t="shared" ca="1" si="84"/>
        <v/>
      </c>
      <c r="AL306" s="213" t="str">
        <f t="shared" ca="1" si="85"/>
        <v/>
      </c>
      <c r="AM306" s="213" t="str">
        <f t="shared" ca="1" si="86"/>
        <v/>
      </c>
      <c r="AN306" s="213" t="str">
        <f t="shared" ca="1" si="87"/>
        <v/>
      </c>
      <c r="AO306" s="213" t="str">
        <f t="shared" ca="1" si="88"/>
        <v/>
      </c>
      <c r="AP306" s="213" t="str">
        <f t="shared" ca="1" si="89"/>
        <v/>
      </c>
      <c r="AQ306" s="213" t="str">
        <f t="shared" ca="1" si="90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1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39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35">
      <c r="A307" s="258"/>
      <c r="P307" s="203"/>
      <c r="Q307" s="203"/>
      <c r="R307" s="203"/>
      <c r="S307" s="203"/>
      <c r="T307" s="203"/>
      <c r="U307" s="213"/>
      <c r="V307" s="255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2"/>
        <v>0</v>
      </c>
      <c r="AE307" s="213">
        <f t="shared" ca="1" si="92"/>
        <v>0</v>
      </c>
      <c r="AF307" s="213">
        <f t="shared" ca="1" si="92"/>
        <v>0</v>
      </c>
      <c r="AG307" s="213">
        <f t="shared" ca="1" si="92"/>
        <v>0</v>
      </c>
      <c r="AH307" s="213">
        <f t="shared" ca="1" si="92"/>
        <v>0</v>
      </c>
      <c r="AI307" s="213">
        <f t="shared" ca="1" si="47"/>
        <v>0</v>
      </c>
      <c r="AJ307" s="213" t="str">
        <f t="shared" ca="1" si="83"/>
        <v/>
      </c>
      <c r="AK307" s="213" t="str">
        <f t="shared" ca="1" si="84"/>
        <v/>
      </c>
      <c r="AL307" s="213" t="str">
        <f t="shared" ca="1" si="85"/>
        <v/>
      </c>
      <c r="AM307" s="213" t="str">
        <f t="shared" ca="1" si="86"/>
        <v/>
      </c>
      <c r="AN307" s="213" t="str">
        <f t="shared" ca="1" si="87"/>
        <v/>
      </c>
      <c r="AO307" s="213" t="str">
        <f t="shared" ca="1" si="88"/>
        <v/>
      </c>
      <c r="AP307" s="213" t="str">
        <f t="shared" ca="1" si="89"/>
        <v/>
      </c>
      <c r="AQ307" s="213" t="str">
        <f t="shared" ca="1" si="90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1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39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35">
      <c r="A308" s="258"/>
      <c r="P308" s="203"/>
      <c r="Q308" s="203"/>
      <c r="R308" s="203"/>
      <c r="S308" s="203"/>
      <c r="T308" s="203"/>
      <c r="U308" s="213"/>
      <c r="V308" s="255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2"/>
        <v>0</v>
      </c>
      <c r="AE308" s="213">
        <f t="shared" ca="1" si="92"/>
        <v>0</v>
      </c>
      <c r="AF308" s="213">
        <f t="shared" ca="1" si="92"/>
        <v>0</v>
      </c>
      <c r="AG308" s="213">
        <f t="shared" ca="1" si="92"/>
        <v>0</v>
      </c>
      <c r="AH308" s="213">
        <f t="shared" ca="1" si="92"/>
        <v>0</v>
      </c>
      <c r="AI308" s="213">
        <f t="shared" ca="1" si="47"/>
        <v>0</v>
      </c>
      <c r="AJ308" s="213" t="str">
        <f t="shared" ca="1" si="83"/>
        <v/>
      </c>
      <c r="AK308" s="213" t="str">
        <f t="shared" ca="1" si="84"/>
        <v/>
      </c>
      <c r="AL308" s="213" t="str">
        <f t="shared" ca="1" si="85"/>
        <v/>
      </c>
      <c r="AM308" s="213" t="str">
        <f t="shared" ca="1" si="86"/>
        <v/>
      </c>
      <c r="AN308" s="213" t="str">
        <f t="shared" ca="1" si="87"/>
        <v/>
      </c>
      <c r="AO308" s="213" t="str">
        <f t="shared" ca="1" si="88"/>
        <v/>
      </c>
      <c r="AP308" s="213" t="str">
        <f t="shared" ca="1" si="89"/>
        <v/>
      </c>
      <c r="AQ308" s="213" t="str">
        <f t="shared" ca="1" si="90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1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39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35">
      <c r="A309" s="258"/>
      <c r="P309" s="203"/>
      <c r="Q309" s="203"/>
      <c r="R309" s="203"/>
      <c r="S309" s="203"/>
      <c r="T309" s="203"/>
      <c r="U309" s="213"/>
      <c r="V309" s="255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2"/>
        <v>0</v>
      </c>
      <c r="AE309" s="213">
        <f t="shared" ca="1" si="92"/>
        <v>0</v>
      </c>
      <c r="AF309" s="213">
        <f t="shared" ca="1" si="92"/>
        <v>0</v>
      </c>
      <c r="AG309" s="213">
        <f t="shared" ca="1" si="92"/>
        <v>0</v>
      </c>
      <c r="AH309" s="213">
        <f t="shared" ca="1" si="92"/>
        <v>0</v>
      </c>
      <c r="AI309" s="213">
        <f t="shared" ca="1" si="47"/>
        <v>0</v>
      </c>
      <c r="AJ309" s="213" t="str">
        <f t="shared" ca="1" si="83"/>
        <v/>
      </c>
      <c r="AK309" s="213" t="str">
        <f t="shared" ca="1" si="84"/>
        <v/>
      </c>
      <c r="AL309" s="213" t="str">
        <f t="shared" ca="1" si="85"/>
        <v/>
      </c>
      <c r="AM309" s="213" t="str">
        <f t="shared" ca="1" si="86"/>
        <v/>
      </c>
      <c r="AN309" s="213" t="str">
        <f t="shared" ca="1" si="87"/>
        <v/>
      </c>
      <c r="AO309" s="213" t="str">
        <f t="shared" ca="1" si="88"/>
        <v/>
      </c>
      <c r="AP309" s="213" t="str">
        <f t="shared" ca="1" si="89"/>
        <v/>
      </c>
      <c r="AQ309" s="213" t="str">
        <f t="shared" ca="1" si="90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1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39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35">
      <c r="A310" s="258"/>
      <c r="P310" s="203"/>
      <c r="Q310" s="203"/>
      <c r="R310" s="203"/>
      <c r="S310" s="203"/>
      <c r="T310" s="203"/>
      <c r="U310" s="213"/>
      <c r="V310" s="255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2"/>
        <v>0</v>
      </c>
      <c r="AE310" s="213">
        <f t="shared" ca="1" si="92"/>
        <v>0</v>
      </c>
      <c r="AF310" s="213">
        <f t="shared" ca="1" si="92"/>
        <v>0</v>
      </c>
      <c r="AG310" s="213">
        <f t="shared" ca="1" si="92"/>
        <v>0</v>
      </c>
      <c r="AH310" s="213">
        <f t="shared" ca="1" si="92"/>
        <v>0</v>
      </c>
      <c r="AI310" s="213">
        <f t="shared" ca="1" si="47"/>
        <v>0</v>
      </c>
      <c r="AJ310" s="213" t="str">
        <f t="shared" ca="1" si="83"/>
        <v/>
      </c>
      <c r="AK310" s="213" t="str">
        <f t="shared" ca="1" si="84"/>
        <v/>
      </c>
      <c r="AL310" s="213" t="str">
        <f t="shared" ca="1" si="85"/>
        <v/>
      </c>
      <c r="AM310" s="213" t="str">
        <f t="shared" ca="1" si="86"/>
        <v/>
      </c>
      <c r="AN310" s="213" t="str">
        <f t="shared" ca="1" si="87"/>
        <v/>
      </c>
      <c r="AO310" s="213" t="str">
        <f t="shared" ca="1" si="88"/>
        <v/>
      </c>
      <c r="AP310" s="213" t="str">
        <f t="shared" ca="1" si="89"/>
        <v/>
      </c>
      <c r="AQ310" s="213" t="str">
        <f t="shared" ca="1" si="90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1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39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35">
      <c r="A311" s="258"/>
      <c r="P311" s="203"/>
      <c r="Q311" s="203"/>
      <c r="R311" s="203"/>
      <c r="S311" s="203"/>
      <c r="T311" s="203"/>
      <c r="U311" s="213"/>
      <c r="V311" s="255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2"/>
        <v>0</v>
      </c>
      <c r="AE311" s="213">
        <f t="shared" ca="1" si="92"/>
        <v>0</v>
      </c>
      <c r="AF311" s="213">
        <f t="shared" ca="1" si="92"/>
        <v>0</v>
      </c>
      <c r="AG311" s="213">
        <f t="shared" ca="1" si="92"/>
        <v>0</v>
      </c>
      <c r="AH311" s="213">
        <f t="shared" ca="1" si="92"/>
        <v>0</v>
      </c>
      <c r="AI311" s="213">
        <f t="shared" ca="1" si="47"/>
        <v>0</v>
      </c>
      <c r="AJ311" s="213" t="str">
        <f t="shared" ca="1" si="83"/>
        <v/>
      </c>
      <c r="AK311" s="213" t="str">
        <f t="shared" ca="1" si="84"/>
        <v/>
      </c>
      <c r="AL311" s="213" t="str">
        <f t="shared" ca="1" si="85"/>
        <v/>
      </c>
      <c r="AM311" s="213" t="str">
        <f t="shared" ca="1" si="86"/>
        <v/>
      </c>
      <c r="AN311" s="213" t="str">
        <f t="shared" ca="1" si="87"/>
        <v/>
      </c>
      <c r="AO311" s="213" t="str">
        <f t="shared" ca="1" si="88"/>
        <v/>
      </c>
      <c r="AP311" s="213" t="str">
        <f t="shared" ca="1" si="89"/>
        <v/>
      </c>
      <c r="AQ311" s="213" t="str">
        <f t="shared" ca="1" si="90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1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39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35">
      <c r="A312" s="258"/>
      <c r="P312" s="203"/>
      <c r="Q312" s="203"/>
      <c r="R312" s="203"/>
      <c r="S312" s="203"/>
      <c r="T312" s="203"/>
      <c r="U312" s="213"/>
      <c r="V312" s="255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2"/>
        <v>0</v>
      </c>
      <c r="AE312" s="213">
        <f t="shared" ca="1" si="92"/>
        <v>0</v>
      </c>
      <c r="AF312" s="213">
        <f t="shared" ca="1" si="92"/>
        <v>0</v>
      </c>
      <c r="AG312" s="213">
        <f t="shared" ca="1" si="92"/>
        <v>0</v>
      </c>
      <c r="AH312" s="213">
        <f t="shared" ca="1" si="92"/>
        <v>0</v>
      </c>
      <c r="AI312" s="213">
        <f t="shared" ca="1" si="47"/>
        <v>0</v>
      </c>
      <c r="AJ312" s="213" t="str">
        <f t="shared" ca="1" si="83"/>
        <v/>
      </c>
      <c r="AK312" s="213" t="str">
        <f t="shared" ca="1" si="84"/>
        <v/>
      </c>
      <c r="AL312" s="213" t="str">
        <f t="shared" ca="1" si="85"/>
        <v/>
      </c>
      <c r="AM312" s="213" t="str">
        <f t="shared" ca="1" si="86"/>
        <v/>
      </c>
      <c r="AN312" s="213" t="str">
        <f t="shared" ca="1" si="87"/>
        <v/>
      </c>
      <c r="AO312" s="213" t="str">
        <f t="shared" ca="1" si="88"/>
        <v/>
      </c>
      <c r="AP312" s="213" t="str">
        <f t="shared" ca="1" si="89"/>
        <v/>
      </c>
      <c r="AQ312" s="213" t="str">
        <f t="shared" ca="1" si="90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1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39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35">
      <c r="A313" s="258"/>
      <c r="P313" s="203"/>
      <c r="Q313" s="203"/>
      <c r="R313" s="203"/>
      <c r="S313" s="203"/>
      <c r="T313" s="203"/>
      <c r="U313" s="213"/>
      <c r="V313" s="255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2"/>
        <v>0</v>
      </c>
      <c r="AE313" s="213">
        <f t="shared" ca="1" si="92"/>
        <v>0</v>
      </c>
      <c r="AF313" s="213">
        <f t="shared" ca="1" si="92"/>
        <v>0</v>
      </c>
      <c r="AG313" s="213">
        <f t="shared" ca="1" si="92"/>
        <v>0</v>
      </c>
      <c r="AH313" s="213">
        <f t="shared" ca="1" si="92"/>
        <v>0</v>
      </c>
      <c r="AI313" s="213">
        <f t="shared" ca="1" si="47"/>
        <v>0</v>
      </c>
      <c r="AJ313" s="213" t="str">
        <f t="shared" ca="1" si="83"/>
        <v/>
      </c>
      <c r="AK313" s="213" t="str">
        <f t="shared" ca="1" si="84"/>
        <v/>
      </c>
      <c r="AL313" s="213" t="str">
        <f t="shared" ca="1" si="85"/>
        <v/>
      </c>
      <c r="AM313" s="213" t="str">
        <f t="shared" ca="1" si="86"/>
        <v/>
      </c>
      <c r="AN313" s="213" t="str">
        <f t="shared" ca="1" si="87"/>
        <v/>
      </c>
      <c r="AO313" s="213" t="str">
        <f t="shared" ca="1" si="88"/>
        <v/>
      </c>
      <c r="AP313" s="213" t="str">
        <f t="shared" ca="1" si="89"/>
        <v/>
      </c>
      <c r="AQ313" s="213" t="str">
        <f t="shared" ca="1" si="90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1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39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35">
      <c r="A314" s="258"/>
      <c r="P314" s="203"/>
      <c r="Q314" s="203"/>
      <c r="R314" s="203"/>
      <c r="S314" s="203"/>
      <c r="T314" s="203"/>
      <c r="U314" s="213"/>
      <c r="V314" s="255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2"/>
        <v>0</v>
      </c>
      <c r="AE314" s="213">
        <f t="shared" ca="1" si="92"/>
        <v>0</v>
      </c>
      <c r="AF314" s="213">
        <f t="shared" ca="1" si="92"/>
        <v>0</v>
      </c>
      <c r="AG314" s="213">
        <f t="shared" ca="1" si="92"/>
        <v>0</v>
      </c>
      <c r="AH314" s="213">
        <f t="shared" ca="1" si="92"/>
        <v>0</v>
      </c>
      <c r="AI314" s="213">
        <f t="shared" ca="1" si="47"/>
        <v>0</v>
      </c>
      <c r="AJ314" s="213" t="str">
        <f t="shared" ca="1" si="83"/>
        <v/>
      </c>
      <c r="AK314" s="213" t="str">
        <f t="shared" ca="1" si="84"/>
        <v/>
      </c>
      <c r="AL314" s="213" t="str">
        <f t="shared" ca="1" si="85"/>
        <v/>
      </c>
      <c r="AM314" s="213" t="str">
        <f t="shared" ca="1" si="86"/>
        <v/>
      </c>
      <c r="AN314" s="213" t="str">
        <f t="shared" ca="1" si="87"/>
        <v/>
      </c>
      <c r="AO314" s="213" t="str">
        <f t="shared" ca="1" si="88"/>
        <v/>
      </c>
      <c r="AP314" s="213" t="str">
        <f t="shared" ca="1" si="89"/>
        <v/>
      </c>
      <c r="AQ314" s="213" t="str">
        <f t="shared" ca="1" si="90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1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39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35">
      <c r="A315" s="258"/>
      <c r="P315" s="203"/>
      <c r="Q315" s="203"/>
      <c r="R315" s="203"/>
      <c r="S315" s="203"/>
      <c r="T315" s="203"/>
      <c r="U315" s="213"/>
      <c r="V315" s="255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2"/>
        <v>0</v>
      </c>
      <c r="AE315" s="213">
        <f t="shared" ca="1" si="92"/>
        <v>0</v>
      </c>
      <c r="AF315" s="213">
        <f t="shared" ca="1" si="92"/>
        <v>0</v>
      </c>
      <c r="AG315" s="213">
        <f t="shared" ca="1" si="92"/>
        <v>0</v>
      </c>
      <c r="AH315" s="213">
        <f t="shared" ca="1" si="92"/>
        <v>0</v>
      </c>
      <c r="AI315" s="213">
        <f t="shared" ca="1" si="47"/>
        <v>0</v>
      </c>
      <c r="AJ315" s="213" t="str">
        <f t="shared" ca="1" si="83"/>
        <v/>
      </c>
      <c r="AK315" s="213" t="str">
        <f t="shared" ca="1" si="84"/>
        <v/>
      </c>
      <c r="AL315" s="213" t="str">
        <f t="shared" ca="1" si="85"/>
        <v/>
      </c>
      <c r="AM315" s="213" t="str">
        <f t="shared" ca="1" si="86"/>
        <v/>
      </c>
      <c r="AN315" s="213" t="str">
        <f t="shared" ca="1" si="87"/>
        <v/>
      </c>
      <c r="AO315" s="213" t="str">
        <f t="shared" ca="1" si="88"/>
        <v/>
      </c>
      <c r="AP315" s="213" t="str">
        <f t="shared" ca="1" si="89"/>
        <v/>
      </c>
      <c r="AQ315" s="213" t="str">
        <f t="shared" ca="1" si="90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1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39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35">
      <c r="A316" s="258"/>
      <c r="P316" s="203"/>
      <c r="Q316" s="203"/>
      <c r="R316" s="203"/>
      <c r="S316" s="203"/>
      <c r="T316" s="203"/>
      <c r="U316" s="213"/>
      <c r="V316" s="255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2"/>
        <v>0</v>
      </c>
      <c r="AE316" s="213">
        <f t="shared" ca="1" si="92"/>
        <v>0</v>
      </c>
      <c r="AF316" s="213">
        <f t="shared" ca="1" si="92"/>
        <v>0</v>
      </c>
      <c r="AG316" s="213">
        <f t="shared" ca="1" si="92"/>
        <v>0</v>
      </c>
      <c r="AH316" s="213">
        <f t="shared" ca="1" si="92"/>
        <v>0</v>
      </c>
      <c r="AI316" s="213">
        <f t="shared" ca="1" si="47"/>
        <v>0</v>
      </c>
      <c r="AJ316" s="213" t="str">
        <f t="shared" ca="1" si="83"/>
        <v/>
      </c>
      <c r="AK316" s="213" t="str">
        <f t="shared" ca="1" si="84"/>
        <v/>
      </c>
      <c r="AL316" s="213" t="str">
        <f t="shared" ca="1" si="85"/>
        <v/>
      </c>
      <c r="AM316" s="213" t="str">
        <f t="shared" ca="1" si="86"/>
        <v/>
      </c>
      <c r="AN316" s="213" t="str">
        <f t="shared" ca="1" si="87"/>
        <v/>
      </c>
      <c r="AO316" s="213" t="str">
        <f t="shared" ca="1" si="88"/>
        <v/>
      </c>
      <c r="AP316" s="213" t="str">
        <f t="shared" ca="1" si="89"/>
        <v/>
      </c>
      <c r="AQ316" s="213" t="str">
        <f t="shared" ca="1" si="90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1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39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35">
      <c r="A317" s="258"/>
      <c r="P317" s="203"/>
      <c r="Q317" s="203"/>
      <c r="R317" s="203"/>
      <c r="S317" s="203"/>
      <c r="T317" s="203"/>
      <c r="U317" s="213"/>
      <c r="V317" s="255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2"/>
        <v>0</v>
      </c>
      <c r="AE317" s="213">
        <f t="shared" ca="1" si="92"/>
        <v>0</v>
      </c>
      <c r="AF317" s="213">
        <f t="shared" ca="1" si="92"/>
        <v>0</v>
      </c>
      <c r="AG317" s="213">
        <f t="shared" ca="1" si="92"/>
        <v>0</v>
      </c>
      <c r="AH317" s="213">
        <f t="shared" ca="1" si="92"/>
        <v>0</v>
      </c>
      <c r="AI317" s="213">
        <f t="shared" ca="1" si="47"/>
        <v>0</v>
      </c>
      <c r="AJ317" s="213" t="str">
        <f t="shared" ca="1" si="83"/>
        <v/>
      </c>
      <c r="AK317" s="213" t="str">
        <f t="shared" ca="1" si="84"/>
        <v/>
      </c>
      <c r="AL317" s="213" t="str">
        <f t="shared" ca="1" si="85"/>
        <v/>
      </c>
      <c r="AM317" s="213" t="str">
        <f t="shared" ca="1" si="86"/>
        <v/>
      </c>
      <c r="AN317" s="213" t="str">
        <f t="shared" ca="1" si="87"/>
        <v/>
      </c>
      <c r="AO317" s="213" t="str">
        <f t="shared" ca="1" si="88"/>
        <v/>
      </c>
      <c r="AP317" s="213" t="str">
        <f t="shared" ca="1" si="89"/>
        <v/>
      </c>
      <c r="AQ317" s="213" t="str">
        <f t="shared" ca="1" si="90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1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39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35">
      <c r="A318" s="258"/>
      <c r="P318" s="203"/>
      <c r="Q318" s="203"/>
      <c r="R318" s="203"/>
      <c r="S318" s="203"/>
      <c r="T318" s="203"/>
      <c r="U318" s="213"/>
      <c r="V318" s="255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2"/>
        <v>0</v>
      </c>
      <c r="AE318" s="213">
        <f t="shared" ca="1" si="92"/>
        <v>0</v>
      </c>
      <c r="AF318" s="213">
        <f t="shared" ca="1" si="92"/>
        <v>0</v>
      </c>
      <c r="AG318" s="213">
        <f t="shared" ca="1" si="92"/>
        <v>0</v>
      </c>
      <c r="AH318" s="213">
        <f t="shared" ca="1" si="92"/>
        <v>0</v>
      </c>
      <c r="AI318" s="213">
        <f t="shared" ca="1" si="47"/>
        <v>0</v>
      </c>
      <c r="AJ318" s="213" t="str">
        <f t="shared" ca="1" si="83"/>
        <v/>
      </c>
      <c r="AK318" s="213" t="str">
        <f t="shared" ca="1" si="84"/>
        <v/>
      </c>
      <c r="AL318" s="213" t="str">
        <f t="shared" ca="1" si="85"/>
        <v/>
      </c>
      <c r="AM318" s="213" t="str">
        <f t="shared" ca="1" si="86"/>
        <v/>
      </c>
      <c r="AN318" s="213" t="str">
        <f t="shared" ca="1" si="87"/>
        <v/>
      </c>
      <c r="AO318" s="213" t="str">
        <f t="shared" ca="1" si="88"/>
        <v/>
      </c>
      <c r="AP318" s="213" t="str">
        <f t="shared" ca="1" si="89"/>
        <v/>
      </c>
      <c r="AQ318" s="213" t="str">
        <f t="shared" ca="1" si="90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1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39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35">
      <c r="A319" s="258"/>
      <c r="P319" s="203"/>
      <c r="Q319" s="203"/>
      <c r="R319" s="203"/>
      <c r="S319" s="203"/>
      <c r="T319" s="203"/>
      <c r="U319" s="213"/>
      <c r="V319" s="255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2"/>
        <v>0</v>
      </c>
      <c r="AE319" s="213">
        <f t="shared" ca="1" si="92"/>
        <v>0</v>
      </c>
      <c r="AF319" s="213">
        <f t="shared" ca="1" si="92"/>
        <v>0</v>
      </c>
      <c r="AG319" s="213">
        <f t="shared" ca="1" si="92"/>
        <v>0</v>
      </c>
      <c r="AH319" s="213">
        <f t="shared" ca="1" si="92"/>
        <v>0</v>
      </c>
      <c r="AI319" s="213">
        <f t="shared" ca="1" si="47"/>
        <v>0</v>
      </c>
      <c r="AJ319" s="213" t="str">
        <f t="shared" ca="1" si="83"/>
        <v/>
      </c>
      <c r="AK319" s="213" t="str">
        <f t="shared" ca="1" si="84"/>
        <v/>
      </c>
      <c r="AL319" s="213" t="str">
        <f t="shared" ca="1" si="85"/>
        <v/>
      </c>
      <c r="AM319" s="213" t="str">
        <f t="shared" ca="1" si="86"/>
        <v/>
      </c>
      <c r="AN319" s="213" t="str">
        <f t="shared" ca="1" si="87"/>
        <v/>
      </c>
      <c r="AO319" s="213" t="str">
        <f t="shared" ca="1" si="88"/>
        <v/>
      </c>
      <c r="AP319" s="213" t="str">
        <f t="shared" ca="1" si="89"/>
        <v/>
      </c>
      <c r="AQ319" s="213" t="str">
        <f t="shared" ca="1" si="90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1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39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35">
      <c r="A320" s="258"/>
      <c r="P320" s="203"/>
      <c r="Q320" s="203"/>
      <c r="R320" s="203"/>
      <c r="S320" s="203"/>
      <c r="T320" s="203"/>
      <c r="U320" s="213"/>
      <c r="V320" s="255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2"/>
        <v>0</v>
      </c>
      <c r="AE320" s="213">
        <f t="shared" ca="1" si="92"/>
        <v>0</v>
      </c>
      <c r="AF320" s="213">
        <f t="shared" ca="1" si="92"/>
        <v>0</v>
      </c>
      <c r="AG320" s="213">
        <f t="shared" ca="1" si="92"/>
        <v>0</v>
      </c>
      <c r="AH320" s="213">
        <f t="shared" ca="1" si="92"/>
        <v>0</v>
      </c>
      <c r="AI320" s="213">
        <f t="shared" ca="1" si="47"/>
        <v>0</v>
      </c>
      <c r="AJ320" s="213" t="str">
        <f t="shared" ca="1" si="83"/>
        <v/>
      </c>
      <c r="AK320" s="213" t="str">
        <f t="shared" ca="1" si="84"/>
        <v/>
      </c>
      <c r="AL320" s="213" t="str">
        <f t="shared" ca="1" si="85"/>
        <v/>
      </c>
      <c r="AM320" s="213" t="str">
        <f t="shared" ca="1" si="86"/>
        <v/>
      </c>
      <c r="AN320" s="213" t="str">
        <f t="shared" ca="1" si="87"/>
        <v/>
      </c>
      <c r="AO320" s="213" t="str">
        <f t="shared" ca="1" si="88"/>
        <v/>
      </c>
      <c r="AP320" s="213" t="str">
        <f t="shared" ca="1" si="89"/>
        <v/>
      </c>
      <c r="AQ320" s="213" t="str">
        <f t="shared" ca="1" si="90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1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39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35">
      <c r="A321" s="258"/>
      <c r="P321" s="203"/>
      <c r="Q321" s="203"/>
      <c r="R321" s="203"/>
      <c r="S321" s="203"/>
      <c r="T321" s="203"/>
      <c r="U321" s="213"/>
      <c r="V321" s="255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2"/>
        <v>0</v>
      </c>
      <c r="AE321" s="213">
        <f t="shared" ca="1" si="92"/>
        <v>0</v>
      </c>
      <c r="AF321" s="213">
        <f t="shared" ca="1" si="92"/>
        <v>0</v>
      </c>
      <c r="AG321" s="213">
        <f t="shared" ca="1" si="92"/>
        <v>0</v>
      </c>
      <c r="AH321" s="213">
        <f t="shared" ca="1" si="92"/>
        <v>0</v>
      </c>
      <c r="AI321" s="213">
        <f t="shared" ca="1" si="47"/>
        <v>0</v>
      </c>
      <c r="AJ321" s="213" t="str">
        <f t="shared" ca="1" si="83"/>
        <v/>
      </c>
      <c r="AK321" s="213" t="str">
        <f t="shared" ca="1" si="84"/>
        <v/>
      </c>
      <c r="AL321" s="213" t="str">
        <f t="shared" ca="1" si="85"/>
        <v/>
      </c>
      <c r="AM321" s="213" t="str">
        <f t="shared" ca="1" si="86"/>
        <v/>
      </c>
      <c r="AN321" s="213" t="str">
        <f t="shared" ca="1" si="87"/>
        <v/>
      </c>
      <c r="AO321" s="213" t="str">
        <f t="shared" ca="1" si="88"/>
        <v/>
      </c>
      <c r="AP321" s="213" t="str">
        <f t="shared" ca="1" si="89"/>
        <v/>
      </c>
      <c r="AQ321" s="213" t="str">
        <f t="shared" ca="1" si="90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1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39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35">
      <c r="A322" s="258"/>
      <c r="P322" s="203"/>
      <c r="Q322" s="203"/>
      <c r="R322" s="203"/>
      <c r="S322" s="203"/>
      <c r="T322" s="203"/>
      <c r="U322" s="213"/>
      <c r="V322" s="255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2"/>
        <v>0</v>
      </c>
      <c r="AE322" s="213">
        <f t="shared" ca="1" si="92"/>
        <v>0</v>
      </c>
      <c r="AF322" s="213">
        <f t="shared" ca="1" si="92"/>
        <v>0</v>
      </c>
      <c r="AG322" s="213">
        <f t="shared" ca="1" si="92"/>
        <v>0</v>
      </c>
      <c r="AH322" s="213">
        <f t="shared" ca="1" si="92"/>
        <v>0</v>
      </c>
      <c r="AI322" s="213">
        <f t="shared" ca="1" si="47"/>
        <v>0</v>
      </c>
      <c r="AJ322" s="213" t="str">
        <f t="shared" ca="1" si="83"/>
        <v/>
      </c>
      <c r="AK322" s="213" t="str">
        <f t="shared" ca="1" si="84"/>
        <v/>
      </c>
      <c r="AL322" s="213" t="str">
        <f t="shared" ca="1" si="85"/>
        <v/>
      </c>
      <c r="AM322" s="213" t="str">
        <f t="shared" ca="1" si="86"/>
        <v/>
      </c>
      <c r="AN322" s="213" t="str">
        <f t="shared" ca="1" si="87"/>
        <v/>
      </c>
      <c r="AO322" s="213" t="str">
        <f t="shared" ca="1" si="88"/>
        <v/>
      </c>
      <c r="AP322" s="213" t="str">
        <f t="shared" ca="1" si="89"/>
        <v/>
      </c>
      <c r="AQ322" s="213" t="str">
        <f t="shared" ca="1" si="90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1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39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35">
      <c r="A323" s="258"/>
      <c r="P323" s="203"/>
      <c r="Q323" s="203"/>
      <c r="R323" s="203"/>
      <c r="S323" s="203"/>
      <c r="T323" s="203"/>
      <c r="U323" s="213"/>
      <c r="V323" s="255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2"/>
        <v>0</v>
      </c>
      <c r="AE323" s="213">
        <f t="shared" ca="1" si="92"/>
        <v>0</v>
      </c>
      <c r="AF323" s="213">
        <f t="shared" ca="1" si="92"/>
        <v>0</v>
      </c>
      <c r="AG323" s="213">
        <f t="shared" ca="1" si="92"/>
        <v>0</v>
      </c>
      <c r="AH323" s="213">
        <f t="shared" ca="1" si="92"/>
        <v>0</v>
      </c>
      <c r="AI323" s="213">
        <f t="shared" ca="1" si="47"/>
        <v>0</v>
      </c>
      <c r="AJ323" s="213" t="str">
        <f t="shared" ca="1" si="83"/>
        <v/>
      </c>
      <c r="AK323" s="213" t="str">
        <f t="shared" ca="1" si="84"/>
        <v/>
      </c>
      <c r="AL323" s="213" t="str">
        <f t="shared" ca="1" si="85"/>
        <v/>
      </c>
      <c r="AM323" s="213" t="str">
        <f t="shared" ca="1" si="86"/>
        <v/>
      </c>
      <c r="AN323" s="213" t="str">
        <f t="shared" ca="1" si="87"/>
        <v/>
      </c>
      <c r="AO323" s="213" t="str">
        <f t="shared" ca="1" si="88"/>
        <v/>
      </c>
      <c r="AP323" s="213" t="str">
        <f t="shared" ca="1" si="89"/>
        <v/>
      </c>
      <c r="AQ323" s="213" t="str">
        <f t="shared" ca="1" si="90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1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39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35">
      <c r="A324" s="258"/>
      <c r="P324" s="203"/>
      <c r="Q324" s="203"/>
      <c r="R324" s="203"/>
      <c r="S324" s="203"/>
      <c r="T324" s="203"/>
      <c r="U324" s="213"/>
      <c r="V324" s="255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2"/>
        <v>0</v>
      </c>
      <c r="AE324" s="213">
        <f t="shared" ca="1" si="92"/>
        <v>0</v>
      </c>
      <c r="AF324" s="213">
        <f t="shared" ca="1" si="92"/>
        <v>0</v>
      </c>
      <c r="AG324" s="213">
        <f t="shared" ca="1" si="92"/>
        <v>0</v>
      </c>
      <c r="AH324" s="213">
        <f t="shared" ca="1" si="92"/>
        <v>0</v>
      </c>
      <c r="AI324" s="213">
        <f t="shared" ca="1" si="47"/>
        <v>0</v>
      </c>
      <c r="AJ324" s="213" t="str">
        <f t="shared" ca="1" si="83"/>
        <v/>
      </c>
      <c r="AK324" s="213" t="str">
        <f t="shared" ca="1" si="84"/>
        <v/>
      </c>
      <c r="AL324" s="213" t="str">
        <f t="shared" ca="1" si="85"/>
        <v/>
      </c>
      <c r="AM324" s="213" t="str">
        <f t="shared" ca="1" si="86"/>
        <v/>
      </c>
      <c r="AN324" s="213" t="str">
        <f t="shared" ca="1" si="87"/>
        <v/>
      </c>
      <c r="AO324" s="213" t="str">
        <f t="shared" ca="1" si="88"/>
        <v/>
      </c>
      <c r="AP324" s="213" t="str">
        <f t="shared" ca="1" si="89"/>
        <v/>
      </c>
      <c r="AQ324" s="213" t="str">
        <f t="shared" ca="1" si="90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1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39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35">
      <c r="A325" s="258"/>
      <c r="P325" s="203"/>
      <c r="Q325" s="203"/>
      <c r="R325" s="203"/>
      <c r="S325" s="203"/>
      <c r="T325" s="203"/>
      <c r="U325" s="213"/>
      <c r="V325" s="255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2"/>
        <v>0</v>
      </c>
      <c r="AE325" s="213">
        <f t="shared" ca="1" si="92"/>
        <v>0</v>
      </c>
      <c r="AF325" s="213">
        <f t="shared" ca="1" si="92"/>
        <v>0</v>
      </c>
      <c r="AG325" s="213">
        <f t="shared" ca="1" si="92"/>
        <v>0</v>
      </c>
      <c r="AH325" s="213">
        <f t="shared" ca="1" si="92"/>
        <v>0</v>
      </c>
      <c r="AI325" s="213">
        <f t="shared" ca="1" si="47"/>
        <v>0</v>
      </c>
      <c r="AJ325" s="213" t="str">
        <f t="shared" ca="1" si="83"/>
        <v/>
      </c>
      <c r="AK325" s="213" t="str">
        <f t="shared" ca="1" si="84"/>
        <v/>
      </c>
      <c r="AL325" s="213" t="str">
        <f t="shared" ca="1" si="85"/>
        <v/>
      </c>
      <c r="AM325" s="213" t="str">
        <f t="shared" ca="1" si="86"/>
        <v/>
      </c>
      <c r="AN325" s="213" t="str">
        <f t="shared" ca="1" si="87"/>
        <v/>
      </c>
      <c r="AO325" s="213" t="str">
        <f t="shared" ca="1" si="88"/>
        <v/>
      </c>
      <c r="AP325" s="213" t="str">
        <f t="shared" ca="1" si="89"/>
        <v/>
      </c>
      <c r="AQ325" s="213" t="str">
        <f t="shared" ca="1" si="90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1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39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35">
      <c r="A326" s="258"/>
      <c r="P326" s="203"/>
      <c r="Q326" s="203"/>
      <c r="R326" s="203"/>
      <c r="S326" s="203"/>
      <c r="T326" s="203"/>
      <c r="U326" s="213"/>
      <c r="V326" s="255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2"/>
        <v>0</v>
      </c>
      <c r="AE326" s="213">
        <f t="shared" ca="1" si="92"/>
        <v>0</v>
      </c>
      <c r="AF326" s="213">
        <f t="shared" ca="1" si="92"/>
        <v>0</v>
      </c>
      <c r="AG326" s="213">
        <f t="shared" ca="1" si="92"/>
        <v>0</v>
      </c>
      <c r="AH326" s="213">
        <f t="shared" ca="1" si="92"/>
        <v>0</v>
      </c>
      <c r="AI326" s="213">
        <f t="shared" ca="1" si="47"/>
        <v>0</v>
      </c>
      <c r="AJ326" s="213" t="str">
        <f t="shared" ca="1" si="83"/>
        <v/>
      </c>
      <c r="AK326" s="213" t="str">
        <f t="shared" ca="1" si="84"/>
        <v/>
      </c>
      <c r="AL326" s="213" t="str">
        <f t="shared" ca="1" si="85"/>
        <v/>
      </c>
      <c r="AM326" s="213" t="str">
        <f t="shared" ca="1" si="86"/>
        <v/>
      </c>
      <c r="AN326" s="213" t="str">
        <f t="shared" ca="1" si="87"/>
        <v/>
      </c>
      <c r="AO326" s="213" t="str">
        <f t="shared" ca="1" si="88"/>
        <v/>
      </c>
      <c r="AP326" s="213" t="str">
        <f t="shared" ca="1" si="89"/>
        <v/>
      </c>
      <c r="AQ326" s="213" t="str">
        <f t="shared" ca="1" si="90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1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39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35">
      <c r="A327" s="258"/>
      <c r="P327" s="203"/>
      <c r="Q327" s="203"/>
      <c r="R327" s="203"/>
      <c r="S327" s="203"/>
      <c r="T327" s="203"/>
      <c r="U327" s="213"/>
      <c r="V327" s="255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2"/>
        <v>0</v>
      </c>
      <c r="AE327" s="213">
        <f t="shared" ca="1" si="92"/>
        <v>0</v>
      </c>
      <c r="AF327" s="213">
        <f t="shared" ca="1" si="92"/>
        <v>0</v>
      </c>
      <c r="AG327" s="213">
        <f t="shared" ca="1" si="92"/>
        <v>0</v>
      </c>
      <c r="AH327" s="213">
        <f t="shared" ca="1" si="92"/>
        <v>0</v>
      </c>
      <c r="AI327" s="213">
        <f t="shared" ca="1" si="47"/>
        <v>0</v>
      </c>
      <c r="AJ327" s="213" t="str">
        <f t="shared" ca="1" si="83"/>
        <v/>
      </c>
      <c r="AK327" s="213" t="str">
        <f t="shared" ca="1" si="84"/>
        <v/>
      </c>
      <c r="AL327" s="213" t="str">
        <f t="shared" ca="1" si="85"/>
        <v/>
      </c>
      <c r="AM327" s="213" t="str">
        <f t="shared" ca="1" si="86"/>
        <v/>
      </c>
      <c r="AN327" s="213" t="str">
        <f t="shared" ca="1" si="87"/>
        <v/>
      </c>
      <c r="AO327" s="213" t="str">
        <f t="shared" ca="1" si="88"/>
        <v/>
      </c>
      <c r="AP327" s="213" t="str">
        <f t="shared" ca="1" si="89"/>
        <v/>
      </c>
      <c r="AQ327" s="213" t="str">
        <f t="shared" ca="1" si="90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1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39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35">
      <c r="A328" s="258"/>
      <c r="P328" s="203"/>
      <c r="Q328" s="203"/>
      <c r="R328" s="203"/>
      <c r="S328" s="203"/>
      <c r="T328" s="203"/>
      <c r="U328" s="213"/>
      <c r="V328" s="255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2"/>
        <v>0</v>
      </c>
      <c r="AE328" s="213">
        <f t="shared" ca="1" si="92"/>
        <v>0</v>
      </c>
      <c r="AF328" s="213">
        <f t="shared" ca="1" si="92"/>
        <v>0</v>
      </c>
      <c r="AG328" s="213">
        <f t="shared" ca="1" si="92"/>
        <v>0</v>
      </c>
      <c r="AH328" s="213">
        <f t="shared" ca="1" si="92"/>
        <v>0</v>
      </c>
      <c r="AI328" s="213">
        <f t="shared" ref="AI328:AI391" ca="1" si="93">COUNTIF($X328:$AB328,"&gt;="&amp;AI$2)</f>
        <v>0</v>
      </c>
      <c r="AJ328" s="213" t="str">
        <f t="shared" ca="1" si="83"/>
        <v/>
      </c>
      <c r="AK328" s="213" t="str">
        <f t="shared" ca="1" si="84"/>
        <v/>
      </c>
      <c r="AL328" s="213" t="str">
        <f t="shared" ca="1" si="85"/>
        <v/>
      </c>
      <c r="AM328" s="213" t="str">
        <f t="shared" ca="1" si="86"/>
        <v/>
      </c>
      <c r="AN328" s="213" t="str">
        <f t="shared" ca="1" si="87"/>
        <v/>
      </c>
      <c r="AO328" s="213" t="str">
        <f t="shared" ca="1" si="88"/>
        <v/>
      </c>
      <c r="AP328" s="213" t="str">
        <f t="shared" ca="1" si="89"/>
        <v/>
      </c>
      <c r="AQ328" s="213" t="str">
        <f t="shared" ca="1" si="90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1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39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35">
      <c r="A329" s="258"/>
      <c r="P329" s="203"/>
      <c r="Q329" s="203"/>
      <c r="R329" s="203"/>
      <c r="S329" s="203"/>
      <c r="T329" s="203"/>
      <c r="U329" s="213"/>
      <c r="V329" s="255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2"/>
        <v>0</v>
      </c>
      <c r="AE329" s="213">
        <f t="shared" ca="1" si="92"/>
        <v>0</v>
      </c>
      <c r="AF329" s="213">
        <f t="shared" ca="1" si="92"/>
        <v>0</v>
      </c>
      <c r="AG329" s="213">
        <f t="shared" ca="1" si="92"/>
        <v>0</v>
      </c>
      <c r="AH329" s="213">
        <f t="shared" ca="1" si="92"/>
        <v>0</v>
      </c>
      <c r="AI329" s="213">
        <f t="shared" ca="1" si="93"/>
        <v>0</v>
      </c>
      <c r="AJ329" s="213" t="str">
        <f t="shared" ca="1" si="83"/>
        <v/>
      </c>
      <c r="AK329" s="213" t="str">
        <f t="shared" ca="1" si="84"/>
        <v/>
      </c>
      <c r="AL329" s="213" t="str">
        <f t="shared" ca="1" si="85"/>
        <v/>
      </c>
      <c r="AM329" s="213" t="str">
        <f t="shared" ca="1" si="86"/>
        <v/>
      </c>
      <c r="AN329" s="213" t="str">
        <f t="shared" ca="1" si="87"/>
        <v/>
      </c>
      <c r="AO329" s="213" t="str">
        <f t="shared" ca="1" si="88"/>
        <v/>
      </c>
      <c r="AP329" s="213" t="str">
        <f t="shared" ca="1" si="89"/>
        <v/>
      </c>
      <c r="AQ329" s="213" t="str">
        <f t="shared" ca="1" si="90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1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39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35">
      <c r="A330" s="258"/>
      <c r="P330" s="203"/>
      <c r="Q330" s="203"/>
      <c r="R330" s="203"/>
      <c r="S330" s="203"/>
      <c r="T330" s="203"/>
      <c r="U330" s="213"/>
      <c r="V330" s="255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2"/>
        <v>0</v>
      </c>
      <c r="AE330" s="213">
        <f t="shared" ca="1" si="92"/>
        <v>0</v>
      </c>
      <c r="AF330" s="213">
        <f t="shared" ca="1" si="92"/>
        <v>0</v>
      </c>
      <c r="AG330" s="213">
        <f t="shared" ca="1" si="92"/>
        <v>0</v>
      </c>
      <c r="AH330" s="213">
        <f t="shared" ca="1" si="92"/>
        <v>0</v>
      </c>
      <c r="AI330" s="213">
        <f t="shared" ca="1" si="93"/>
        <v>0</v>
      </c>
      <c r="AJ330" s="213" t="str">
        <f t="shared" ca="1" si="83"/>
        <v/>
      </c>
      <c r="AK330" s="213" t="str">
        <f t="shared" ca="1" si="84"/>
        <v/>
      </c>
      <c r="AL330" s="213" t="str">
        <f t="shared" ca="1" si="85"/>
        <v/>
      </c>
      <c r="AM330" s="213" t="str">
        <f t="shared" ca="1" si="86"/>
        <v/>
      </c>
      <c r="AN330" s="213" t="str">
        <f t="shared" ca="1" si="87"/>
        <v/>
      </c>
      <c r="AO330" s="213" t="str">
        <f t="shared" ca="1" si="88"/>
        <v/>
      </c>
      <c r="AP330" s="213" t="str">
        <f t="shared" ca="1" si="89"/>
        <v/>
      </c>
      <c r="AQ330" s="213" t="str">
        <f t="shared" ca="1" si="90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1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39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35">
      <c r="A331" s="258"/>
      <c r="P331" s="203"/>
      <c r="Q331" s="203"/>
      <c r="R331" s="203"/>
      <c r="S331" s="203"/>
      <c r="T331" s="203"/>
      <c r="U331" s="213"/>
      <c r="V331" s="255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2"/>
        <v>0</v>
      </c>
      <c r="AE331" s="213">
        <f t="shared" ca="1" si="92"/>
        <v>0</v>
      </c>
      <c r="AF331" s="213">
        <f t="shared" ca="1" si="92"/>
        <v>0</v>
      </c>
      <c r="AG331" s="213">
        <f t="shared" ca="1" si="92"/>
        <v>0</v>
      </c>
      <c r="AH331" s="213">
        <f t="shared" ca="1" si="92"/>
        <v>0</v>
      </c>
      <c r="AI331" s="213">
        <f t="shared" ca="1" si="93"/>
        <v>0</v>
      </c>
      <c r="AJ331" s="213" t="str">
        <f t="shared" ca="1" si="83"/>
        <v/>
      </c>
      <c r="AK331" s="213" t="str">
        <f t="shared" ca="1" si="84"/>
        <v/>
      </c>
      <c r="AL331" s="213" t="str">
        <f t="shared" ca="1" si="85"/>
        <v/>
      </c>
      <c r="AM331" s="213" t="str">
        <f t="shared" ca="1" si="86"/>
        <v/>
      </c>
      <c r="AN331" s="213" t="str">
        <f t="shared" ca="1" si="87"/>
        <v/>
      </c>
      <c r="AO331" s="213" t="str">
        <f t="shared" ca="1" si="88"/>
        <v/>
      </c>
      <c r="AP331" s="213" t="str">
        <f t="shared" ca="1" si="89"/>
        <v/>
      </c>
      <c r="AQ331" s="213" t="str">
        <f t="shared" ca="1" si="90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1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39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35">
      <c r="A332" s="258"/>
      <c r="P332" s="203"/>
      <c r="Q332" s="203"/>
      <c r="R332" s="203"/>
      <c r="S332" s="203"/>
      <c r="T332" s="203"/>
      <c r="U332" s="213"/>
      <c r="V332" s="255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2"/>
        <v>0</v>
      </c>
      <c r="AE332" s="213">
        <f t="shared" ca="1" si="92"/>
        <v>0</v>
      </c>
      <c r="AF332" s="213">
        <f t="shared" ca="1" si="92"/>
        <v>0</v>
      </c>
      <c r="AG332" s="213">
        <f t="shared" ca="1" si="92"/>
        <v>0</v>
      </c>
      <c r="AH332" s="213">
        <f t="shared" ca="1" si="92"/>
        <v>0</v>
      </c>
      <c r="AI332" s="213">
        <f t="shared" ca="1" si="93"/>
        <v>0</v>
      </c>
      <c r="AJ332" s="213" t="str">
        <f t="shared" ca="1" si="83"/>
        <v/>
      </c>
      <c r="AK332" s="213" t="str">
        <f t="shared" ca="1" si="84"/>
        <v/>
      </c>
      <c r="AL332" s="213" t="str">
        <f t="shared" ca="1" si="85"/>
        <v/>
      </c>
      <c r="AM332" s="213" t="str">
        <f t="shared" ca="1" si="86"/>
        <v/>
      </c>
      <c r="AN332" s="213" t="str">
        <f t="shared" ca="1" si="87"/>
        <v/>
      </c>
      <c r="AO332" s="213" t="str">
        <f t="shared" ca="1" si="88"/>
        <v/>
      </c>
      <c r="AP332" s="213" t="str">
        <f t="shared" ca="1" si="89"/>
        <v/>
      </c>
      <c r="AQ332" s="213" t="str">
        <f t="shared" ca="1" si="90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1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39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35">
      <c r="A333" s="258"/>
      <c r="P333" s="203"/>
      <c r="Q333" s="203"/>
      <c r="R333" s="203"/>
      <c r="S333" s="203"/>
      <c r="T333" s="203"/>
      <c r="U333" s="213"/>
      <c r="V333" s="255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2"/>
        <v>0</v>
      </c>
      <c r="AE333" s="213">
        <f t="shared" ca="1" si="92"/>
        <v>0</v>
      </c>
      <c r="AF333" s="213">
        <f t="shared" ca="1" si="92"/>
        <v>0</v>
      </c>
      <c r="AG333" s="213">
        <f t="shared" ca="1" si="92"/>
        <v>0</v>
      </c>
      <c r="AH333" s="213">
        <f t="shared" ca="1" si="92"/>
        <v>0</v>
      </c>
      <c r="AI333" s="213">
        <f t="shared" ca="1" si="93"/>
        <v>0</v>
      </c>
      <c r="AJ333" s="213" t="str">
        <f t="shared" ca="1" si="83"/>
        <v/>
      </c>
      <c r="AK333" s="213" t="str">
        <f t="shared" ca="1" si="84"/>
        <v/>
      </c>
      <c r="AL333" s="213" t="str">
        <f t="shared" ca="1" si="85"/>
        <v/>
      </c>
      <c r="AM333" s="213" t="str">
        <f t="shared" ca="1" si="86"/>
        <v/>
      </c>
      <c r="AN333" s="213" t="str">
        <f t="shared" ca="1" si="87"/>
        <v/>
      </c>
      <c r="AO333" s="213" t="str">
        <f t="shared" ca="1" si="88"/>
        <v/>
      </c>
      <c r="AP333" s="213" t="str">
        <f t="shared" ca="1" si="89"/>
        <v/>
      </c>
      <c r="AQ333" s="213" t="str">
        <f t="shared" ca="1" si="90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1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39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35">
      <c r="A334" s="258"/>
      <c r="P334" s="203"/>
      <c r="Q334" s="203"/>
      <c r="R334" s="203"/>
      <c r="S334" s="203"/>
      <c r="T334" s="203"/>
      <c r="U334" s="213"/>
      <c r="V334" s="255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2"/>
        <v>0</v>
      </c>
      <c r="AE334" s="213">
        <f t="shared" ca="1" si="92"/>
        <v>0</v>
      </c>
      <c r="AF334" s="213">
        <f t="shared" ca="1" si="92"/>
        <v>0</v>
      </c>
      <c r="AG334" s="213">
        <f t="shared" ca="1" si="92"/>
        <v>0</v>
      </c>
      <c r="AH334" s="213">
        <f t="shared" ca="1" si="92"/>
        <v>0</v>
      </c>
      <c r="AI334" s="213">
        <f t="shared" ca="1" si="93"/>
        <v>0</v>
      </c>
      <c r="AJ334" s="213" t="str">
        <f t="shared" ca="1" si="83"/>
        <v/>
      </c>
      <c r="AK334" s="213" t="str">
        <f t="shared" ca="1" si="84"/>
        <v/>
      </c>
      <c r="AL334" s="213" t="str">
        <f t="shared" ca="1" si="85"/>
        <v/>
      </c>
      <c r="AM334" s="213" t="str">
        <f t="shared" ca="1" si="86"/>
        <v/>
      </c>
      <c r="AN334" s="213" t="str">
        <f t="shared" ca="1" si="87"/>
        <v/>
      </c>
      <c r="AO334" s="213" t="str">
        <f t="shared" ca="1" si="88"/>
        <v/>
      </c>
      <c r="AP334" s="213" t="str">
        <f t="shared" ca="1" si="89"/>
        <v/>
      </c>
      <c r="AQ334" s="213" t="str">
        <f t="shared" ca="1" si="90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1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39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35">
      <c r="A335" s="258"/>
      <c r="P335" s="203"/>
      <c r="Q335" s="203"/>
      <c r="R335" s="203"/>
      <c r="S335" s="203"/>
      <c r="T335" s="203"/>
      <c r="U335" s="213"/>
      <c r="V335" s="255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2"/>
        <v>0</v>
      </c>
      <c r="AE335" s="213">
        <f t="shared" ca="1" si="92"/>
        <v>0</v>
      </c>
      <c r="AF335" s="213">
        <f t="shared" ca="1" si="92"/>
        <v>0</v>
      </c>
      <c r="AG335" s="213">
        <f t="shared" ca="1" si="92"/>
        <v>0</v>
      </c>
      <c r="AH335" s="213">
        <f t="shared" ca="1" si="92"/>
        <v>0</v>
      </c>
      <c r="AI335" s="213">
        <f t="shared" ca="1" si="93"/>
        <v>0</v>
      </c>
      <c r="AJ335" s="213" t="str">
        <f t="shared" ca="1" si="83"/>
        <v/>
      </c>
      <c r="AK335" s="213" t="str">
        <f t="shared" ca="1" si="84"/>
        <v/>
      </c>
      <c r="AL335" s="213" t="str">
        <f t="shared" ca="1" si="85"/>
        <v/>
      </c>
      <c r="AM335" s="213" t="str">
        <f t="shared" ca="1" si="86"/>
        <v/>
      </c>
      <c r="AN335" s="213" t="str">
        <f t="shared" ca="1" si="87"/>
        <v/>
      </c>
      <c r="AO335" s="213" t="str">
        <f t="shared" ca="1" si="88"/>
        <v/>
      </c>
      <c r="AP335" s="213" t="str">
        <f t="shared" ca="1" si="89"/>
        <v/>
      </c>
      <c r="AQ335" s="213" t="str">
        <f t="shared" ca="1" si="90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1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39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35">
      <c r="A336" s="258"/>
      <c r="P336" s="203"/>
      <c r="Q336" s="203"/>
      <c r="R336" s="203"/>
      <c r="S336" s="203"/>
      <c r="T336" s="203"/>
      <c r="U336" s="213"/>
      <c r="V336" s="255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2"/>
        <v>0</v>
      </c>
      <c r="AE336" s="213">
        <f t="shared" ca="1" si="92"/>
        <v>0</v>
      </c>
      <c r="AF336" s="213">
        <f t="shared" ca="1" si="92"/>
        <v>0</v>
      </c>
      <c r="AG336" s="213">
        <f t="shared" ca="1" si="92"/>
        <v>0</v>
      </c>
      <c r="AH336" s="213">
        <f t="shared" ca="1" si="92"/>
        <v>0</v>
      </c>
      <c r="AI336" s="213">
        <f t="shared" ca="1" si="93"/>
        <v>0</v>
      </c>
      <c r="AJ336" s="213" t="str">
        <f t="shared" ca="1" si="83"/>
        <v/>
      </c>
      <c r="AK336" s="213" t="str">
        <f t="shared" ca="1" si="84"/>
        <v/>
      </c>
      <c r="AL336" s="213" t="str">
        <f t="shared" ca="1" si="85"/>
        <v/>
      </c>
      <c r="AM336" s="213" t="str">
        <f t="shared" ca="1" si="86"/>
        <v/>
      </c>
      <c r="AN336" s="213" t="str">
        <f t="shared" ca="1" si="87"/>
        <v/>
      </c>
      <c r="AO336" s="213" t="str">
        <f t="shared" ca="1" si="88"/>
        <v/>
      </c>
      <c r="AP336" s="213" t="str">
        <f t="shared" ca="1" si="89"/>
        <v/>
      </c>
      <c r="AQ336" s="213" t="str">
        <f t="shared" ca="1" si="90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1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39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35">
      <c r="A337" s="258"/>
      <c r="P337" s="203"/>
      <c r="Q337" s="203"/>
      <c r="R337" s="203"/>
      <c r="S337" s="203"/>
      <c r="T337" s="203"/>
      <c r="U337" s="213"/>
      <c r="V337" s="255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2"/>
        <v>0</v>
      </c>
      <c r="AE337" s="213">
        <f t="shared" ca="1" si="92"/>
        <v>0</v>
      </c>
      <c r="AF337" s="213">
        <f t="shared" ca="1" si="92"/>
        <v>0</v>
      </c>
      <c r="AG337" s="213">
        <f t="shared" ca="1" si="92"/>
        <v>0</v>
      </c>
      <c r="AH337" s="213">
        <f t="shared" ca="1" si="92"/>
        <v>0</v>
      </c>
      <c r="AI337" s="213">
        <f t="shared" ca="1" si="93"/>
        <v>0</v>
      </c>
      <c r="AJ337" s="213" t="str">
        <f t="shared" ca="1" si="83"/>
        <v/>
      </c>
      <c r="AK337" s="213" t="str">
        <f t="shared" ca="1" si="84"/>
        <v/>
      </c>
      <c r="AL337" s="213" t="str">
        <f t="shared" ca="1" si="85"/>
        <v/>
      </c>
      <c r="AM337" s="213" t="str">
        <f t="shared" ca="1" si="86"/>
        <v/>
      </c>
      <c r="AN337" s="213" t="str">
        <f t="shared" ca="1" si="87"/>
        <v/>
      </c>
      <c r="AO337" s="213" t="str">
        <f t="shared" ca="1" si="88"/>
        <v/>
      </c>
      <c r="AP337" s="213" t="str">
        <f t="shared" ca="1" si="89"/>
        <v/>
      </c>
      <c r="AQ337" s="213" t="str">
        <f t="shared" ca="1" si="90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1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39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35">
      <c r="A338" s="258"/>
      <c r="P338" s="203"/>
      <c r="Q338" s="203"/>
      <c r="R338" s="203"/>
      <c r="S338" s="203"/>
      <c r="T338" s="203"/>
      <c r="U338" s="213"/>
      <c r="V338" s="255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2"/>
        <v>0</v>
      </c>
      <c r="AE338" s="213">
        <f t="shared" ca="1" si="92"/>
        <v>0</v>
      </c>
      <c r="AF338" s="213">
        <f t="shared" ca="1" si="92"/>
        <v>0</v>
      </c>
      <c r="AG338" s="213">
        <f t="shared" ca="1" si="92"/>
        <v>0</v>
      </c>
      <c r="AH338" s="213">
        <f t="shared" ca="1" si="92"/>
        <v>0</v>
      </c>
      <c r="AI338" s="213">
        <f t="shared" ca="1" si="93"/>
        <v>0</v>
      </c>
      <c r="AJ338" s="213" t="str">
        <f t="shared" ca="1" si="83"/>
        <v/>
      </c>
      <c r="AK338" s="213" t="str">
        <f t="shared" ca="1" si="84"/>
        <v/>
      </c>
      <c r="AL338" s="213" t="str">
        <f t="shared" ca="1" si="85"/>
        <v/>
      </c>
      <c r="AM338" s="213" t="str">
        <f t="shared" ca="1" si="86"/>
        <v/>
      </c>
      <c r="AN338" s="213" t="str">
        <f t="shared" ca="1" si="87"/>
        <v/>
      </c>
      <c r="AO338" s="213" t="str">
        <f t="shared" ca="1" si="88"/>
        <v/>
      </c>
      <c r="AP338" s="213" t="str">
        <f t="shared" ca="1" si="89"/>
        <v/>
      </c>
      <c r="AQ338" s="213" t="str">
        <f t="shared" ca="1" si="90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1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39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35">
      <c r="A339" s="258"/>
      <c r="P339" s="203"/>
      <c r="Q339" s="203"/>
      <c r="R339" s="203"/>
      <c r="S339" s="203"/>
      <c r="T339" s="203"/>
      <c r="U339" s="213"/>
      <c r="V339" s="255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2"/>
        <v>0</v>
      </c>
      <c r="AE339" s="213">
        <f t="shared" ca="1" si="92"/>
        <v>0</v>
      </c>
      <c r="AF339" s="213">
        <f t="shared" ca="1" si="92"/>
        <v>0</v>
      </c>
      <c r="AG339" s="213">
        <f t="shared" ca="1" si="92"/>
        <v>0</v>
      </c>
      <c r="AH339" s="213">
        <f t="shared" ca="1" si="92"/>
        <v>0</v>
      </c>
      <c r="AI339" s="213">
        <f t="shared" ca="1" si="93"/>
        <v>0</v>
      </c>
      <c r="AJ339" s="213" t="str">
        <f t="shared" ref="AJ339:AJ402" ca="1" si="94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5">IF(AD339=0,"",IF($X339=AD$2,"/R1","")&amp;IF($Y339=AD$2,"/R2","")&amp;IF($Z339=AD$2,"/R3","")&amp;IF($AA339=AD$2,"/F","")&amp;IF($AB339=AD$2,"/PO",""))</f>
        <v/>
      </c>
      <c r="AL339" s="213" t="str">
        <f t="shared" ref="AL339:AL402" ca="1" si="96">IF(AE339=0,"",IF($X339=AE$2,"/R1","")&amp;IF($Y339=AE$2,"/R2","")&amp;IF($Z339=AE$2,"/R3","")&amp;IF($AA339=AE$2,"/F","")&amp;IF($AB339=AE$2,"/PO",""))</f>
        <v/>
      </c>
      <c r="AM339" s="213" t="str">
        <f t="shared" ref="AM339:AM402" ca="1" si="97">IF(AF339=0,"",IF($X339=AF$2,"/R1","")&amp;IF($Y339=AF$2,"/R2","")&amp;IF($Z339=AF$2,"/R3","")&amp;IF($AA339=AF$2,"/F","")&amp;IF($AB339=AF$2,"/PO",""))</f>
        <v/>
      </c>
      <c r="AN339" s="213" t="str">
        <f t="shared" ref="AN339:AN402" ca="1" si="98">IF(AG339=0,"",IF($X339=AG$2,"/R1","")&amp;IF($Y339=AG$2,"/R2","")&amp;IF($Z339=AG$2,"/R3","")&amp;IF($AA339=AG$2,"/F","")&amp;IF($AB339=AG$2,"/PO",""))</f>
        <v/>
      </c>
      <c r="AO339" s="213" t="str">
        <f t="shared" ref="AO339:AO402" ca="1" si="99">IF(AH339=0,"",IF($X339=AH$2,"/R1","")&amp;IF($Y339=AH$2,"/R2","")&amp;IF($Z339=AH$2,"/R3","")&amp;IF($AA339=AH$2,"/F","")&amp;IF($AB339=AH$2,"/PO",""))</f>
        <v/>
      </c>
      <c r="AP339" s="213" t="str">
        <f t="shared" ref="AP339:AP402" ca="1" si="100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1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2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39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35">
      <c r="A340" s="258"/>
      <c r="P340" s="203"/>
      <c r="Q340" s="203"/>
      <c r="R340" s="203"/>
      <c r="S340" s="203"/>
      <c r="T340" s="203"/>
      <c r="U340" s="213"/>
      <c r="V340" s="255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2"/>
        <v>0</v>
      </c>
      <c r="AE340" s="213">
        <f t="shared" ca="1" si="92"/>
        <v>0</v>
      </c>
      <c r="AF340" s="213">
        <f t="shared" ca="1" si="92"/>
        <v>0</v>
      </c>
      <c r="AG340" s="213">
        <f t="shared" ca="1" si="92"/>
        <v>0</v>
      </c>
      <c r="AH340" s="213">
        <f t="shared" ca="1" si="92"/>
        <v>0</v>
      </c>
      <c r="AI340" s="213">
        <f t="shared" ca="1" si="93"/>
        <v>0</v>
      </c>
      <c r="AJ340" s="213" t="str">
        <f t="shared" ca="1" si="94"/>
        <v/>
      </c>
      <c r="AK340" s="213" t="str">
        <f t="shared" ca="1" si="95"/>
        <v/>
      </c>
      <c r="AL340" s="213" t="str">
        <f t="shared" ca="1" si="96"/>
        <v/>
      </c>
      <c r="AM340" s="213" t="str">
        <f t="shared" ca="1" si="97"/>
        <v/>
      </c>
      <c r="AN340" s="213" t="str">
        <f t="shared" ca="1" si="98"/>
        <v/>
      </c>
      <c r="AO340" s="213" t="str">
        <f t="shared" ca="1" si="99"/>
        <v/>
      </c>
      <c r="AP340" s="213" t="str">
        <f t="shared" ca="1" si="100"/>
        <v/>
      </c>
      <c r="AQ340" s="213" t="str">
        <f t="shared" ca="1" si="101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2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39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35">
      <c r="A341" s="258"/>
      <c r="P341" s="203"/>
      <c r="Q341" s="203"/>
      <c r="R341" s="203"/>
      <c r="S341" s="203"/>
      <c r="T341" s="203"/>
      <c r="U341" s="213"/>
      <c r="V341" s="255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2"/>
        <v>0</v>
      </c>
      <c r="AE341" s="213">
        <f t="shared" ca="1" si="92"/>
        <v>0</v>
      </c>
      <c r="AF341" s="213">
        <f t="shared" ca="1" si="92"/>
        <v>0</v>
      </c>
      <c r="AG341" s="213">
        <f t="shared" ca="1" si="92"/>
        <v>0</v>
      </c>
      <c r="AH341" s="213">
        <f t="shared" ca="1" si="92"/>
        <v>0</v>
      </c>
      <c r="AI341" s="213">
        <f t="shared" ca="1" si="93"/>
        <v>0</v>
      </c>
      <c r="AJ341" s="213" t="str">
        <f t="shared" ca="1" si="94"/>
        <v/>
      </c>
      <c r="AK341" s="213" t="str">
        <f t="shared" ca="1" si="95"/>
        <v/>
      </c>
      <c r="AL341" s="213" t="str">
        <f t="shared" ca="1" si="96"/>
        <v/>
      </c>
      <c r="AM341" s="213" t="str">
        <f t="shared" ca="1" si="97"/>
        <v/>
      </c>
      <c r="AN341" s="213" t="str">
        <f t="shared" ca="1" si="98"/>
        <v/>
      </c>
      <c r="AO341" s="213" t="str">
        <f t="shared" ca="1" si="99"/>
        <v/>
      </c>
      <c r="AP341" s="213" t="str">
        <f t="shared" ca="1" si="100"/>
        <v/>
      </c>
      <c r="AQ341" s="213" t="str">
        <f t="shared" ca="1" si="101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2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39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35">
      <c r="A342" s="258"/>
      <c r="P342" s="203"/>
      <c r="Q342" s="203"/>
      <c r="R342" s="203"/>
      <c r="S342" s="203"/>
      <c r="T342" s="203"/>
      <c r="U342" s="213"/>
      <c r="V342" s="255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2"/>
        <v>0</v>
      </c>
      <c r="AE342" s="213">
        <f t="shared" ca="1" si="92"/>
        <v>0</v>
      </c>
      <c r="AF342" s="213">
        <f t="shared" ca="1" si="92"/>
        <v>0</v>
      </c>
      <c r="AG342" s="213">
        <f t="shared" ca="1" si="92"/>
        <v>0</v>
      </c>
      <c r="AH342" s="213">
        <f t="shared" ca="1" si="92"/>
        <v>0</v>
      </c>
      <c r="AI342" s="213">
        <f t="shared" ca="1" si="93"/>
        <v>0</v>
      </c>
      <c r="AJ342" s="213" t="str">
        <f t="shared" ca="1" si="94"/>
        <v/>
      </c>
      <c r="AK342" s="213" t="str">
        <f t="shared" ca="1" si="95"/>
        <v/>
      </c>
      <c r="AL342" s="213" t="str">
        <f t="shared" ca="1" si="96"/>
        <v/>
      </c>
      <c r="AM342" s="213" t="str">
        <f t="shared" ca="1" si="97"/>
        <v/>
      </c>
      <c r="AN342" s="213" t="str">
        <f t="shared" ca="1" si="98"/>
        <v/>
      </c>
      <c r="AO342" s="213" t="str">
        <f t="shared" ca="1" si="99"/>
        <v/>
      </c>
      <c r="AP342" s="213" t="str">
        <f t="shared" ca="1" si="100"/>
        <v/>
      </c>
      <c r="AQ342" s="213" t="str">
        <f t="shared" ca="1" si="101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2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39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35">
      <c r="A343" s="258"/>
      <c r="P343" s="203"/>
      <c r="Q343" s="203"/>
      <c r="R343" s="203"/>
      <c r="S343" s="203"/>
      <c r="T343" s="203"/>
      <c r="U343" s="213"/>
      <c r="V343" s="255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2"/>
        <v>0</v>
      </c>
      <c r="AE343" s="213">
        <f t="shared" ca="1" si="92"/>
        <v>0</v>
      </c>
      <c r="AF343" s="213">
        <f t="shared" ca="1" si="92"/>
        <v>0</v>
      </c>
      <c r="AG343" s="213">
        <f t="shared" ca="1" si="92"/>
        <v>0</v>
      </c>
      <c r="AH343" s="213">
        <f t="shared" ca="1" si="92"/>
        <v>0</v>
      </c>
      <c r="AI343" s="213">
        <f t="shared" ca="1" si="93"/>
        <v>0</v>
      </c>
      <c r="AJ343" s="213" t="str">
        <f t="shared" ca="1" si="94"/>
        <v/>
      </c>
      <c r="AK343" s="213" t="str">
        <f t="shared" ca="1" si="95"/>
        <v/>
      </c>
      <c r="AL343" s="213" t="str">
        <f t="shared" ca="1" si="96"/>
        <v/>
      </c>
      <c r="AM343" s="213" t="str">
        <f t="shared" ca="1" si="97"/>
        <v/>
      </c>
      <c r="AN343" s="213" t="str">
        <f t="shared" ca="1" si="98"/>
        <v/>
      </c>
      <c r="AO343" s="213" t="str">
        <f t="shared" ca="1" si="99"/>
        <v/>
      </c>
      <c r="AP343" s="213" t="str">
        <f t="shared" ca="1" si="100"/>
        <v/>
      </c>
      <c r="AQ343" s="213" t="str">
        <f t="shared" ca="1" si="101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2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39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35">
      <c r="A344" s="258"/>
      <c r="P344" s="203"/>
      <c r="Q344" s="203"/>
      <c r="R344" s="203"/>
      <c r="S344" s="203"/>
      <c r="T344" s="203"/>
      <c r="U344" s="213"/>
      <c r="V344" s="255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2"/>
        <v>0</v>
      </c>
      <c r="AE344" s="213">
        <f t="shared" ca="1" si="92"/>
        <v>0</v>
      </c>
      <c r="AF344" s="213">
        <f t="shared" ca="1" si="92"/>
        <v>0</v>
      </c>
      <c r="AG344" s="213">
        <f t="shared" ca="1" si="92"/>
        <v>0</v>
      </c>
      <c r="AH344" s="213">
        <f t="shared" ca="1" si="92"/>
        <v>0</v>
      </c>
      <c r="AI344" s="213">
        <f t="shared" ca="1" si="93"/>
        <v>0</v>
      </c>
      <c r="AJ344" s="213" t="str">
        <f t="shared" ca="1" si="94"/>
        <v/>
      </c>
      <c r="AK344" s="213" t="str">
        <f t="shared" ca="1" si="95"/>
        <v/>
      </c>
      <c r="AL344" s="213" t="str">
        <f t="shared" ca="1" si="96"/>
        <v/>
      </c>
      <c r="AM344" s="213" t="str">
        <f t="shared" ca="1" si="97"/>
        <v/>
      </c>
      <c r="AN344" s="213" t="str">
        <f t="shared" ca="1" si="98"/>
        <v/>
      </c>
      <c r="AO344" s="213" t="str">
        <f t="shared" ca="1" si="99"/>
        <v/>
      </c>
      <c r="AP344" s="213" t="str">
        <f t="shared" ca="1" si="100"/>
        <v/>
      </c>
      <c r="AQ344" s="213" t="str">
        <f t="shared" ca="1" si="101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2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39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35">
      <c r="A345" s="258"/>
      <c r="P345" s="203"/>
      <c r="Q345" s="203"/>
      <c r="R345" s="203"/>
      <c r="S345" s="203"/>
      <c r="T345" s="203"/>
      <c r="U345" s="213"/>
      <c r="V345" s="255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2"/>
        <v>0</v>
      </c>
      <c r="AE345" s="213">
        <f t="shared" ca="1" si="92"/>
        <v>0</v>
      </c>
      <c r="AF345" s="213">
        <f t="shared" ca="1" si="92"/>
        <v>0</v>
      </c>
      <c r="AG345" s="213">
        <f t="shared" ca="1" si="92"/>
        <v>0</v>
      </c>
      <c r="AH345" s="213">
        <f t="shared" ca="1" si="92"/>
        <v>0</v>
      </c>
      <c r="AI345" s="213">
        <f t="shared" ca="1" si="93"/>
        <v>0</v>
      </c>
      <c r="AJ345" s="213" t="str">
        <f t="shared" ca="1" si="94"/>
        <v/>
      </c>
      <c r="AK345" s="213" t="str">
        <f t="shared" ca="1" si="95"/>
        <v/>
      </c>
      <c r="AL345" s="213" t="str">
        <f t="shared" ca="1" si="96"/>
        <v/>
      </c>
      <c r="AM345" s="213" t="str">
        <f t="shared" ca="1" si="97"/>
        <v/>
      </c>
      <c r="AN345" s="213" t="str">
        <f t="shared" ca="1" si="98"/>
        <v/>
      </c>
      <c r="AO345" s="213" t="str">
        <f t="shared" ca="1" si="99"/>
        <v/>
      </c>
      <c r="AP345" s="213" t="str">
        <f t="shared" ca="1" si="100"/>
        <v/>
      </c>
      <c r="AQ345" s="213" t="str">
        <f t="shared" ca="1" si="101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2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39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35">
      <c r="A346" s="258"/>
      <c r="P346" s="203"/>
      <c r="Q346" s="203"/>
      <c r="R346" s="203"/>
      <c r="S346" s="203"/>
      <c r="T346" s="203"/>
      <c r="U346" s="213"/>
      <c r="V346" s="255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2"/>
        <v>0</v>
      </c>
      <c r="AE346" s="213">
        <f t="shared" ca="1" si="92"/>
        <v>0</v>
      </c>
      <c r="AF346" s="213">
        <f t="shared" ca="1" si="92"/>
        <v>0</v>
      </c>
      <c r="AG346" s="213">
        <f t="shared" ca="1" si="92"/>
        <v>0</v>
      </c>
      <c r="AH346" s="213">
        <f t="shared" ca="1" si="92"/>
        <v>0</v>
      </c>
      <c r="AI346" s="213">
        <f t="shared" ca="1" si="93"/>
        <v>0</v>
      </c>
      <c r="AJ346" s="213" t="str">
        <f t="shared" ca="1" si="94"/>
        <v/>
      </c>
      <c r="AK346" s="213" t="str">
        <f t="shared" ca="1" si="95"/>
        <v/>
      </c>
      <c r="AL346" s="213" t="str">
        <f t="shared" ca="1" si="96"/>
        <v/>
      </c>
      <c r="AM346" s="213" t="str">
        <f t="shared" ca="1" si="97"/>
        <v/>
      </c>
      <c r="AN346" s="213" t="str">
        <f t="shared" ca="1" si="98"/>
        <v/>
      </c>
      <c r="AO346" s="213" t="str">
        <f t="shared" ca="1" si="99"/>
        <v/>
      </c>
      <c r="AP346" s="213" t="str">
        <f t="shared" ca="1" si="100"/>
        <v/>
      </c>
      <c r="AQ346" s="213" t="str">
        <f t="shared" ca="1" si="101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2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39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35">
      <c r="A347" s="258"/>
      <c r="P347" s="203"/>
      <c r="Q347" s="203"/>
      <c r="R347" s="203"/>
      <c r="S347" s="203"/>
      <c r="T347" s="203"/>
      <c r="U347" s="213"/>
      <c r="V347" s="255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3">COUNTIF($X347:$AB347,"="&amp;AD$2)</f>
        <v>0</v>
      </c>
      <c r="AE347" s="213">
        <f t="shared" ca="1" si="103"/>
        <v>0</v>
      </c>
      <c r="AF347" s="213">
        <f t="shared" ca="1" si="103"/>
        <v>0</v>
      </c>
      <c r="AG347" s="213">
        <f t="shared" ca="1" si="103"/>
        <v>0</v>
      </c>
      <c r="AH347" s="213">
        <f t="shared" ca="1" si="103"/>
        <v>0</v>
      </c>
      <c r="AI347" s="213">
        <f t="shared" ca="1" si="93"/>
        <v>0</v>
      </c>
      <c r="AJ347" s="213" t="str">
        <f t="shared" ca="1" si="94"/>
        <v/>
      </c>
      <c r="AK347" s="213" t="str">
        <f t="shared" ca="1" si="95"/>
        <v/>
      </c>
      <c r="AL347" s="213" t="str">
        <f t="shared" ca="1" si="96"/>
        <v/>
      </c>
      <c r="AM347" s="213" t="str">
        <f t="shared" ca="1" si="97"/>
        <v/>
      </c>
      <c r="AN347" s="213" t="str">
        <f t="shared" ca="1" si="98"/>
        <v/>
      </c>
      <c r="AO347" s="213" t="str">
        <f t="shared" ca="1" si="99"/>
        <v/>
      </c>
      <c r="AP347" s="213" t="str">
        <f t="shared" ca="1" si="100"/>
        <v/>
      </c>
      <c r="AQ347" s="213" t="str">
        <f t="shared" ca="1" si="101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2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39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35">
      <c r="A348" s="258"/>
      <c r="P348" s="203"/>
      <c r="Q348" s="203"/>
      <c r="R348" s="203"/>
      <c r="S348" s="203"/>
      <c r="T348" s="203"/>
      <c r="U348" s="213"/>
      <c r="V348" s="255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3"/>
        <v>0</v>
      </c>
      <c r="AE348" s="213">
        <f t="shared" ca="1" si="103"/>
        <v>0</v>
      </c>
      <c r="AF348" s="213">
        <f t="shared" ca="1" si="103"/>
        <v>0</v>
      </c>
      <c r="AG348" s="213">
        <f t="shared" ca="1" si="103"/>
        <v>0</v>
      </c>
      <c r="AH348" s="213">
        <f t="shared" ca="1" si="103"/>
        <v>0</v>
      </c>
      <c r="AI348" s="213">
        <f t="shared" ca="1" si="93"/>
        <v>0</v>
      </c>
      <c r="AJ348" s="213" t="str">
        <f t="shared" ca="1" si="94"/>
        <v/>
      </c>
      <c r="AK348" s="213" t="str">
        <f t="shared" ca="1" si="95"/>
        <v/>
      </c>
      <c r="AL348" s="213" t="str">
        <f t="shared" ca="1" si="96"/>
        <v/>
      </c>
      <c r="AM348" s="213" t="str">
        <f t="shared" ca="1" si="97"/>
        <v/>
      </c>
      <c r="AN348" s="213" t="str">
        <f t="shared" ca="1" si="98"/>
        <v/>
      </c>
      <c r="AO348" s="213" t="str">
        <f t="shared" ca="1" si="99"/>
        <v/>
      </c>
      <c r="AP348" s="213" t="str">
        <f t="shared" ca="1" si="100"/>
        <v/>
      </c>
      <c r="AQ348" s="213" t="str">
        <f t="shared" ca="1" si="101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2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39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35">
      <c r="A349" s="258"/>
      <c r="P349" s="203"/>
      <c r="Q349" s="203"/>
      <c r="R349" s="203"/>
      <c r="S349" s="203"/>
      <c r="T349" s="203"/>
      <c r="U349" s="213"/>
      <c r="V349" s="255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3"/>
        <v>0</v>
      </c>
      <c r="AE349" s="213">
        <f t="shared" ca="1" si="103"/>
        <v>0</v>
      </c>
      <c r="AF349" s="213">
        <f t="shared" ca="1" si="103"/>
        <v>0</v>
      </c>
      <c r="AG349" s="213">
        <f t="shared" ca="1" si="103"/>
        <v>0</v>
      </c>
      <c r="AH349" s="213">
        <f t="shared" ca="1" si="103"/>
        <v>0</v>
      </c>
      <c r="AI349" s="213">
        <f t="shared" ca="1" si="93"/>
        <v>0</v>
      </c>
      <c r="AJ349" s="213" t="str">
        <f t="shared" ca="1" si="94"/>
        <v/>
      </c>
      <c r="AK349" s="213" t="str">
        <f t="shared" ca="1" si="95"/>
        <v/>
      </c>
      <c r="AL349" s="213" t="str">
        <f t="shared" ca="1" si="96"/>
        <v/>
      </c>
      <c r="AM349" s="213" t="str">
        <f t="shared" ca="1" si="97"/>
        <v/>
      </c>
      <c r="AN349" s="213" t="str">
        <f t="shared" ca="1" si="98"/>
        <v/>
      </c>
      <c r="AO349" s="213" t="str">
        <f t="shared" ca="1" si="99"/>
        <v/>
      </c>
      <c r="AP349" s="213" t="str">
        <f t="shared" ca="1" si="100"/>
        <v/>
      </c>
      <c r="AQ349" s="213" t="str">
        <f t="shared" ca="1" si="101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2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39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35">
      <c r="A350" s="258"/>
      <c r="P350" s="203"/>
      <c r="Q350" s="203"/>
      <c r="R350" s="203"/>
      <c r="S350" s="203"/>
      <c r="T350" s="203"/>
      <c r="U350" s="213"/>
      <c r="V350" s="255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3"/>
        <v>0</v>
      </c>
      <c r="AE350" s="213">
        <f t="shared" ca="1" si="103"/>
        <v>0</v>
      </c>
      <c r="AF350" s="213">
        <f t="shared" ca="1" si="103"/>
        <v>0</v>
      </c>
      <c r="AG350" s="213">
        <f t="shared" ca="1" si="103"/>
        <v>0</v>
      </c>
      <c r="AH350" s="213">
        <f t="shared" ca="1" si="103"/>
        <v>0</v>
      </c>
      <c r="AI350" s="213">
        <f t="shared" ca="1" si="93"/>
        <v>0</v>
      </c>
      <c r="AJ350" s="213" t="str">
        <f t="shared" ca="1" si="94"/>
        <v/>
      </c>
      <c r="AK350" s="213" t="str">
        <f t="shared" ca="1" si="95"/>
        <v/>
      </c>
      <c r="AL350" s="213" t="str">
        <f t="shared" ca="1" si="96"/>
        <v/>
      </c>
      <c r="AM350" s="213" t="str">
        <f t="shared" ca="1" si="97"/>
        <v/>
      </c>
      <c r="AN350" s="213" t="str">
        <f t="shared" ca="1" si="98"/>
        <v/>
      </c>
      <c r="AO350" s="213" t="str">
        <f t="shared" ca="1" si="99"/>
        <v/>
      </c>
      <c r="AP350" s="213" t="str">
        <f t="shared" ca="1" si="100"/>
        <v/>
      </c>
      <c r="AQ350" s="213" t="str">
        <f t="shared" ca="1" si="101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2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39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35">
      <c r="A351" s="258"/>
      <c r="P351" s="203"/>
      <c r="Q351" s="203"/>
      <c r="R351" s="203"/>
      <c r="S351" s="203"/>
      <c r="T351" s="203"/>
      <c r="U351" s="213"/>
      <c r="V351" s="255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3"/>
        <v>0</v>
      </c>
      <c r="AE351" s="213">
        <f t="shared" ca="1" si="103"/>
        <v>0</v>
      </c>
      <c r="AF351" s="213">
        <f t="shared" ca="1" si="103"/>
        <v>0</v>
      </c>
      <c r="AG351" s="213">
        <f t="shared" ca="1" si="103"/>
        <v>0</v>
      </c>
      <c r="AH351" s="213">
        <f t="shared" ca="1" si="103"/>
        <v>0</v>
      </c>
      <c r="AI351" s="213">
        <f t="shared" ca="1" si="93"/>
        <v>0</v>
      </c>
      <c r="AJ351" s="213" t="str">
        <f t="shared" ca="1" si="94"/>
        <v/>
      </c>
      <c r="AK351" s="213" t="str">
        <f t="shared" ca="1" si="95"/>
        <v/>
      </c>
      <c r="AL351" s="213" t="str">
        <f t="shared" ca="1" si="96"/>
        <v/>
      </c>
      <c r="AM351" s="213" t="str">
        <f t="shared" ca="1" si="97"/>
        <v/>
      </c>
      <c r="AN351" s="213" t="str">
        <f t="shared" ca="1" si="98"/>
        <v/>
      </c>
      <c r="AO351" s="213" t="str">
        <f t="shared" ca="1" si="99"/>
        <v/>
      </c>
      <c r="AP351" s="213" t="str">
        <f t="shared" ca="1" si="100"/>
        <v/>
      </c>
      <c r="AQ351" s="213" t="str">
        <f t="shared" ca="1" si="101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2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39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35">
      <c r="A352" s="258"/>
      <c r="P352" s="203"/>
      <c r="Q352" s="203"/>
      <c r="R352" s="203"/>
      <c r="S352" s="203"/>
      <c r="T352" s="203"/>
      <c r="U352" s="213"/>
      <c r="V352" s="255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3"/>
        <v>0</v>
      </c>
      <c r="AE352" s="213">
        <f t="shared" ca="1" si="103"/>
        <v>0</v>
      </c>
      <c r="AF352" s="213">
        <f t="shared" ca="1" si="103"/>
        <v>0</v>
      </c>
      <c r="AG352" s="213">
        <f t="shared" ca="1" si="103"/>
        <v>0</v>
      </c>
      <c r="AH352" s="213">
        <f t="shared" ca="1" si="103"/>
        <v>0</v>
      </c>
      <c r="AI352" s="213">
        <f t="shared" ca="1" si="93"/>
        <v>0</v>
      </c>
      <c r="AJ352" s="213" t="str">
        <f t="shared" ca="1" si="94"/>
        <v/>
      </c>
      <c r="AK352" s="213" t="str">
        <f t="shared" ca="1" si="95"/>
        <v/>
      </c>
      <c r="AL352" s="213" t="str">
        <f t="shared" ca="1" si="96"/>
        <v/>
      </c>
      <c r="AM352" s="213" t="str">
        <f t="shared" ca="1" si="97"/>
        <v/>
      </c>
      <c r="AN352" s="213" t="str">
        <f t="shared" ca="1" si="98"/>
        <v/>
      </c>
      <c r="AO352" s="213" t="str">
        <f t="shared" ca="1" si="99"/>
        <v/>
      </c>
      <c r="AP352" s="213" t="str">
        <f t="shared" ca="1" si="100"/>
        <v/>
      </c>
      <c r="AQ352" s="213" t="str">
        <f t="shared" ca="1" si="101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2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39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35">
      <c r="A353" s="258"/>
      <c r="P353" s="203"/>
      <c r="Q353" s="203"/>
      <c r="R353" s="203"/>
      <c r="S353" s="203"/>
      <c r="T353" s="203"/>
      <c r="U353" s="213"/>
      <c r="V353" s="255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3"/>
        <v>0</v>
      </c>
      <c r="AE353" s="213">
        <f t="shared" ca="1" si="103"/>
        <v>0</v>
      </c>
      <c r="AF353" s="213">
        <f t="shared" ca="1" si="103"/>
        <v>0</v>
      </c>
      <c r="AG353" s="213">
        <f t="shared" ca="1" si="103"/>
        <v>0</v>
      </c>
      <c r="AH353" s="213">
        <f t="shared" ca="1" si="103"/>
        <v>0</v>
      </c>
      <c r="AI353" s="213">
        <f t="shared" ca="1" si="93"/>
        <v>0</v>
      </c>
      <c r="AJ353" s="213" t="str">
        <f t="shared" ca="1" si="94"/>
        <v/>
      </c>
      <c r="AK353" s="213" t="str">
        <f t="shared" ca="1" si="95"/>
        <v/>
      </c>
      <c r="AL353" s="213" t="str">
        <f t="shared" ca="1" si="96"/>
        <v/>
      </c>
      <c r="AM353" s="213" t="str">
        <f t="shared" ca="1" si="97"/>
        <v/>
      </c>
      <c r="AN353" s="213" t="str">
        <f t="shared" ca="1" si="98"/>
        <v/>
      </c>
      <c r="AO353" s="213" t="str">
        <f t="shared" ca="1" si="99"/>
        <v/>
      </c>
      <c r="AP353" s="213" t="str">
        <f t="shared" ca="1" si="100"/>
        <v/>
      </c>
      <c r="AQ353" s="213" t="str">
        <f t="shared" ca="1" si="101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2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39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35">
      <c r="A354" s="258"/>
      <c r="P354" s="203"/>
      <c r="Q354" s="203"/>
      <c r="R354" s="203"/>
      <c r="S354" s="203"/>
      <c r="T354" s="203"/>
      <c r="U354" s="213"/>
      <c r="V354" s="255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3"/>
        <v>0</v>
      </c>
      <c r="AE354" s="213">
        <f t="shared" ca="1" si="103"/>
        <v>0</v>
      </c>
      <c r="AF354" s="213">
        <f t="shared" ca="1" si="103"/>
        <v>0</v>
      </c>
      <c r="AG354" s="213">
        <f t="shared" ca="1" si="103"/>
        <v>0</v>
      </c>
      <c r="AH354" s="213">
        <f t="shared" ca="1" si="103"/>
        <v>0</v>
      </c>
      <c r="AI354" s="213">
        <f t="shared" ca="1" si="93"/>
        <v>0</v>
      </c>
      <c r="AJ354" s="213" t="str">
        <f t="shared" ca="1" si="94"/>
        <v/>
      </c>
      <c r="AK354" s="213" t="str">
        <f t="shared" ca="1" si="95"/>
        <v/>
      </c>
      <c r="AL354" s="213" t="str">
        <f t="shared" ca="1" si="96"/>
        <v/>
      </c>
      <c r="AM354" s="213" t="str">
        <f t="shared" ca="1" si="97"/>
        <v/>
      </c>
      <c r="AN354" s="213" t="str">
        <f t="shared" ca="1" si="98"/>
        <v/>
      </c>
      <c r="AO354" s="213" t="str">
        <f t="shared" ca="1" si="99"/>
        <v/>
      </c>
      <c r="AP354" s="213" t="str">
        <f t="shared" ca="1" si="100"/>
        <v/>
      </c>
      <c r="AQ354" s="213" t="str">
        <f t="shared" ca="1" si="101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2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39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35">
      <c r="A355" s="258"/>
      <c r="P355" s="203"/>
      <c r="Q355" s="203"/>
      <c r="R355" s="203"/>
      <c r="S355" s="203"/>
      <c r="T355" s="203"/>
      <c r="U355" s="213"/>
      <c r="V355" s="255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3"/>
        <v>0</v>
      </c>
      <c r="AE355" s="213">
        <f t="shared" ca="1" si="103"/>
        <v>0</v>
      </c>
      <c r="AF355" s="213">
        <f t="shared" ca="1" si="103"/>
        <v>0</v>
      </c>
      <c r="AG355" s="213">
        <f t="shared" ca="1" si="103"/>
        <v>0</v>
      </c>
      <c r="AH355" s="213">
        <f t="shared" ca="1" si="103"/>
        <v>0</v>
      </c>
      <c r="AI355" s="213">
        <f t="shared" ca="1" si="93"/>
        <v>0</v>
      </c>
      <c r="AJ355" s="213" t="str">
        <f t="shared" ca="1" si="94"/>
        <v/>
      </c>
      <c r="AK355" s="213" t="str">
        <f t="shared" ca="1" si="95"/>
        <v/>
      </c>
      <c r="AL355" s="213" t="str">
        <f t="shared" ca="1" si="96"/>
        <v/>
      </c>
      <c r="AM355" s="213" t="str">
        <f t="shared" ca="1" si="97"/>
        <v/>
      </c>
      <c r="AN355" s="213" t="str">
        <f t="shared" ca="1" si="98"/>
        <v/>
      </c>
      <c r="AO355" s="213" t="str">
        <f t="shared" ca="1" si="99"/>
        <v/>
      </c>
      <c r="AP355" s="213" t="str">
        <f t="shared" ca="1" si="100"/>
        <v/>
      </c>
      <c r="AQ355" s="213" t="str">
        <f t="shared" ca="1" si="101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2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39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35">
      <c r="A356" s="258"/>
      <c r="P356" s="203"/>
      <c r="Q356" s="203"/>
      <c r="R356" s="203"/>
      <c r="S356" s="203"/>
      <c r="T356" s="203"/>
      <c r="U356" s="213"/>
      <c r="V356" s="255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3"/>
        <v>0</v>
      </c>
      <c r="AE356" s="213">
        <f t="shared" ca="1" si="103"/>
        <v>0</v>
      </c>
      <c r="AF356" s="213">
        <f t="shared" ca="1" si="103"/>
        <v>0</v>
      </c>
      <c r="AG356" s="213">
        <f t="shared" ca="1" si="103"/>
        <v>0</v>
      </c>
      <c r="AH356" s="213">
        <f t="shared" ca="1" si="103"/>
        <v>0</v>
      </c>
      <c r="AI356" s="213">
        <f t="shared" ca="1" si="93"/>
        <v>0</v>
      </c>
      <c r="AJ356" s="213" t="str">
        <f t="shared" ca="1" si="94"/>
        <v/>
      </c>
      <c r="AK356" s="213" t="str">
        <f t="shared" ca="1" si="95"/>
        <v/>
      </c>
      <c r="AL356" s="213" t="str">
        <f t="shared" ca="1" si="96"/>
        <v/>
      </c>
      <c r="AM356" s="213" t="str">
        <f t="shared" ca="1" si="97"/>
        <v/>
      </c>
      <c r="AN356" s="213" t="str">
        <f t="shared" ca="1" si="98"/>
        <v/>
      </c>
      <c r="AO356" s="213" t="str">
        <f t="shared" ca="1" si="99"/>
        <v/>
      </c>
      <c r="AP356" s="213" t="str">
        <f t="shared" ca="1" si="100"/>
        <v/>
      </c>
      <c r="AQ356" s="213" t="str">
        <f t="shared" ca="1" si="101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2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39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35">
      <c r="A357" s="258"/>
      <c r="P357" s="203"/>
      <c r="Q357" s="203"/>
      <c r="R357" s="203"/>
      <c r="S357" s="203"/>
      <c r="T357" s="203"/>
      <c r="U357" s="213"/>
      <c r="V357" s="255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3"/>
        <v>0</v>
      </c>
      <c r="AE357" s="213">
        <f t="shared" ca="1" si="103"/>
        <v>0</v>
      </c>
      <c r="AF357" s="213">
        <f t="shared" ca="1" si="103"/>
        <v>0</v>
      </c>
      <c r="AG357" s="213">
        <f t="shared" ca="1" si="103"/>
        <v>0</v>
      </c>
      <c r="AH357" s="213">
        <f t="shared" ca="1" si="103"/>
        <v>0</v>
      </c>
      <c r="AI357" s="213">
        <f t="shared" ca="1" si="93"/>
        <v>0</v>
      </c>
      <c r="AJ357" s="213" t="str">
        <f t="shared" ca="1" si="94"/>
        <v/>
      </c>
      <c r="AK357" s="213" t="str">
        <f t="shared" ca="1" si="95"/>
        <v/>
      </c>
      <c r="AL357" s="213" t="str">
        <f t="shared" ca="1" si="96"/>
        <v/>
      </c>
      <c r="AM357" s="213" t="str">
        <f t="shared" ca="1" si="97"/>
        <v/>
      </c>
      <c r="AN357" s="213" t="str">
        <f t="shared" ca="1" si="98"/>
        <v/>
      </c>
      <c r="AO357" s="213" t="str">
        <f t="shared" ca="1" si="99"/>
        <v/>
      </c>
      <c r="AP357" s="213" t="str">
        <f t="shared" ca="1" si="100"/>
        <v/>
      </c>
      <c r="AQ357" s="213" t="str">
        <f t="shared" ca="1" si="101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2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39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35">
      <c r="A358" s="258"/>
      <c r="P358" s="203"/>
      <c r="Q358" s="203"/>
      <c r="R358" s="203"/>
      <c r="S358" s="203"/>
      <c r="T358" s="203"/>
      <c r="U358" s="213"/>
      <c r="V358" s="255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3"/>
        <v>0</v>
      </c>
      <c r="AE358" s="213">
        <f t="shared" ca="1" si="103"/>
        <v>0</v>
      </c>
      <c r="AF358" s="213">
        <f t="shared" ca="1" si="103"/>
        <v>0</v>
      </c>
      <c r="AG358" s="213">
        <f t="shared" ca="1" si="103"/>
        <v>0</v>
      </c>
      <c r="AH358" s="213">
        <f t="shared" ca="1" si="103"/>
        <v>0</v>
      </c>
      <c r="AI358" s="213">
        <f t="shared" ca="1" si="93"/>
        <v>0</v>
      </c>
      <c r="AJ358" s="213" t="str">
        <f t="shared" ca="1" si="94"/>
        <v/>
      </c>
      <c r="AK358" s="213" t="str">
        <f t="shared" ca="1" si="95"/>
        <v/>
      </c>
      <c r="AL358" s="213" t="str">
        <f t="shared" ca="1" si="96"/>
        <v/>
      </c>
      <c r="AM358" s="213" t="str">
        <f t="shared" ca="1" si="97"/>
        <v/>
      </c>
      <c r="AN358" s="213" t="str">
        <f t="shared" ca="1" si="98"/>
        <v/>
      </c>
      <c r="AO358" s="213" t="str">
        <f t="shared" ca="1" si="99"/>
        <v/>
      </c>
      <c r="AP358" s="213" t="str">
        <f t="shared" ca="1" si="100"/>
        <v/>
      </c>
      <c r="AQ358" s="213" t="str">
        <f t="shared" ca="1" si="101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2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39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35">
      <c r="A359" s="258"/>
      <c r="P359" s="203"/>
      <c r="Q359" s="203"/>
      <c r="R359" s="203"/>
      <c r="S359" s="203"/>
      <c r="T359" s="203"/>
      <c r="U359" s="213"/>
      <c r="V359" s="255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3"/>
        <v>0</v>
      </c>
      <c r="AE359" s="213">
        <f t="shared" ca="1" si="103"/>
        <v>0</v>
      </c>
      <c r="AF359" s="213">
        <f t="shared" ca="1" si="103"/>
        <v>0</v>
      </c>
      <c r="AG359" s="213">
        <f t="shared" ca="1" si="103"/>
        <v>0</v>
      </c>
      <c r="AH359" s="213">
        <f t="shared" ca="1" si="103"/>
        <v>0</v>
      </c>
      <c r="AI359" s="213">
        <f t="shared" ca="1" si="93"/>
        <v>0</v>
      </c>
      <c r="AJ359" s="213" t="str">
        <f t="shared" ca="1" si="94"/>
        <v/>
      </c>
      <c r="AK359" s="213" t="str">
        <f t="shared" ca="1" si="95"/>
        <v/>
      </c>
      <c r="AL359" s="213" t="str">
        <f t="shared" ca="1" si="96"/>
        <v/>
      </c>
      <c r="AM359" s="213" t="str">
        <f t="shared" ca="1" si="97"/>
        <v/>
      </c>
      <c r="AN359" s="213" t="str">
        <f t="shared" ca="1" si="98"/>
        <v/>
      </c>
      <c r="AO359" s="213" t="str">
        <f t="shared" ca="1" si="99"/>
        <v/>
      </c>
      <c r="AP359" s="213" t="str">
        <f t="shared" ca="1" si="100"/>
        <v/>
      </c>
      <c r="AQ359" s="213" t="str">
        <f t="shared" ca="1" si="101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2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39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35">
      <c r="A360" s="258"/>
      <c r="P360" s="203"/>
      <c r="Q360" s="203"/>
      <c r="R360" s="203"/>
      <c r="S360" s="203"/>
      <c r="T360" s="203"/>
      <c r="U360" s="213"/>
      <c r="V360" s="255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3"/>
        <v>0</v>
      </c>
      <c r="AE360" s="213">
        <f t="shared" ca="1" si="103"/>
        <v>0</v>
      </c>
      <c r="AF360" s="213">
        <f t="shared" ca="1" si="103"/>
        <v>0</v>
      </c>
      <c r="AG360" s="213">
        <f t="shared" ca="1" si="103"/>
        <v>0</v>
      </c>
      <c r="AH360" s="213">
        <f t="shared" ca="1" si="103"/>
        <v>0</v>
      </c>
      <c r="AI360" s="213">
        <f t="shared" ca="1" si="93"/>
        <v>0</v>
      </c>
      <c r="AJ360" s="213" t="str">
        <f t="shared" ca="1" si="94"/>
        <v/>
      </c>
      <c r="AK360" s="213" t="str">
        <f t="shared" ca="1" si="95"/>
        <v/>
      </c>
      <c r="AL360" s="213" t="str">
        <f t="shared" ca="1" si="96"/>
        <v/>
      </c>
      <c r="AM360" s="213" t="str">
        <f t="shared" ca="1" si="97"/>
        <v/>
      </c>
      <c r="AN360" s="213" t="str">
        <f t="shared" ca="1" si="98"/>
        <v/>
      </c>
      <c r="AO360" s="213" t="str">
        <f t="shared" ca="1" si="99"/>
        <v/>
      </c>
      <c r="AP360" s="213" t="str">
        <f t="shared" ca="1" si="100"/>
        <v/>
      </c>
      <c r="AQ360" s="213" t="str">
        <f t="shared" ca="1" si="101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2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39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35">
      <c r="A361" s="258"/>
      <c r="P361" s="203"/>
      <c r="Q361" s="203"/>
      <c r="R361" s="203"/>
      <c r="S361" s="203"/>
      <c r="T361" s="203"/>
      <c r="U361" s="213"/>
      <c r="V361" s="255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3"/>
        <v>0</v>
      </c>
      <c r="AE361" s="213">
        <f t="shared" ca="1" si="103"/>
        <v>0</v>
      </c>
      <c r="AF361" s="213">
        <f t="shared" ca="1" si="103"/>
        <v>0</v>
      </c>
      <c r="AG361" s="213">
        <f t="shared" ca="1" si="103"/>
        <v>0</v>
      </c>
      <c r="AH361" s="213">
        <f t="shared" ca="1" si="103"/>
        <v>0</v>
      </c>
      <c r="AI361" s="213">
        <f t="shared" ca="1" si="93"/>
        <v>0</v>
      </c>
      <c r="AJ361" s="213" t="str">
        <f t="shared" ca="1" si="94"/>
        <v/>
      </c>
      <c r="AK361" s="213" t="str">
        <f t="shared" ca="1" si="95"/>
        <v/>
      </c>
      <c r="AL361" s="213" t="str">
        <f t="shared" ca="1" si="96"/>
        <v/>
      </c>
      <c r="AM361" s="213" t="str">
        <f t="shared" ca="1" si="97"/>
        <v/>
      </c>
      <c r="AN361" s="213" t="str">
        <f t="shared" ca="1" si="98"/>
        <v/>
      </c>
      <c r="AO361" s="213" t="str">
        <f t="shared" ca="1" si="99"/>
        <v/>
      </c>
      <c r="AP361" s="213" t="str">
        <f t="shared" ca="1" si="100"/>
        <v/>
      </c>
      <c r="AQ361" s="213" t="str">
        <f t="shared" ca="1" si="101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2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39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35">
      <c r="A362" s="258"/>
      <c r="P362" s="203"/>
      <c r="Q362" s="203"/>
      <c r="R362" s="203"/>
      <c r="S362" s="203"/>
      <c r="T362" s="203"/>
      <c r="U362" s="213"/>
      <c r="V362" s="255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3"/>
        <v>0</v>
      </c>
      <c r="AE362" s="213">
        <f t="shared" ca="1" si="103"/>
        <v>0</v>
      </c>
      <c r="AF362" s="213">
        <f t="shared" ca="1" si="103"/>
        <v>0</v>
      </c>
      <c r="AG362" s="213">
        <f t="shared" ca="1" si="103"/>
        <v>0</v>
      </c>
      <c r="AH362" s="213">
        <f t="shared" ca="1" si="103"/>
        <v>0</v>
      </c>
      <c r="AI362" s="213">
        <f t="shared" ca="1" si="93"/>
        <v>0</v>
      </c>
      <c r="AJ362" s="213" t="str">
        <f t="shared" ca="1" si="94"/>
        <v/>
      </c>
      <c r="AK362" s="213" t="str">
        <f t="shared" ca="1" si="95"/>
        <v/>
      </c>
      <c r="AL362" s="213" t="str">
        <f t="shared" ca="1" si="96"/>
        <v/>
      </c>
      <c r="AM362" s="213" t="str">
        <f t="shared" ca="1" si="97"/>
        <v/>
      </c>
      <c r="AN362" s="213" t="str">
        <f t="shared" ca="1" si="98"/>
        <v/>
      </c>
      <c r="AO362" s="213" t="str">
        <f t="shared" ca="1" si="99"/>
        <v/>
      </c>
      <c r="AP362" s="213" t="str">
        <f t="shared" ca="1" si="100"/>
        <v/>
      </c>
      <c r="AQ362" s="213" t="str">
        <f t="shared" ca="1" si="101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2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39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35">
      <c r="A363" s="258"/>
      <c r="P363" s="203"/>
      <c r="Q363" s="203"/>
      <c r="R363" s="203"/>
      <c r="S363" s="203"/>
      <c r="T363" s="203"/>
      <c r="U363" s="213"/>
      <c r="V363" s="255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3"/>
        <v>0</v>
      </c>
      <c r="AE363" s="213">
        <f t="shared" ca="1" si="103"/>
        <v>0</v>
      </c>
      <c r="AF363" s="213">
        <f t="shared" ca="1" si="103"/>
        <v>0</v>
      </c>
      <c r="AG363" s="213">
        <f t="shared" ca="1" si="103"/>
        <v>0</v>
      </c>
      <c r="AH363" s="213">
        <f t="shared" ca="1" si="103"/>
        <v>0</v>
      </c>
      <c r="AI363" s="213">
        <f t="shared" ca="1" si="93"/>
        <v>0</v>
      </c>
      <c r="AJ363" s="213" t="str">
        <f t="shared" ca="1" si="94"/>
        <v/>
      </c>
      <c r="AK363" s="213" t="str">
        <f t="shared" ca="1" si="95"/>
        <v/>
      </c>
      <c r="AL363" s="213" t="str">
        <f t="shared" ca="1" si="96"/>
        <v/>
      </c>
      <c r="AM363" s="213" t="str">
        <f t="shared" ca="1" si="97"/>
        <v/>
      </c>
      <c r="AN363" s="213" t="str">
        <f t="shared" ca="1" si="98"/>
        <v/>
      </c>
      <c r="AO363" s="213" t="str">
        <f t="shared" ca="1" si="99"/>
        <v/>
      </c>
      <c r="AP363" s="213" t="str">
        <f t="shared" ca="1" si="100"/>
        <v/>
      </c>
      <c r="AQ363" s="213" t="str">
        <f t="shared" ca="1" si="101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2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39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35">
      <c r="A364" s="258"/>
      <c r="P364" s="203"/>
      <c r="Q364" s="203"/>
      <c r="R364" s="203"/>
      <c r="S364" s="203"/>
      <c r="T364" s="203"/>
      <c r="U364" s="213"/>
      <c r="V364" s="255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3"/>
        <v>0</v>
      </c>
      <c r="AE364" s="213">
        <f t="shared" ca="1" si="103"/>
        <v>0</v>
      </c>
      <c r="AF364" s="213">
        <f t="shared" ca="1" si="103"/>
        <v>0</v>
      </c>
      <c r="AG364" s="213">
        <f t="shared" ca="1" si="103"/>
        <v>0</v>
      </c>
      <c r="AH364" s="213">
        <f t="shared" ca="1" si="103"/>
        <v>0</v>
      </c>
      <c r="AI364" s="213">
        <f t="shared" ca="1" si="93"/>
        <v>0</v>
      </c>
      <c r="AJ364" s="213" t="str">
        <f t="shared" ca="1" si="94"/>
        <v/>
      </c>
      <c r="AK364" s="213" t="str">
        <f t="shared" ca="1" si="95"/>
        <v/>
      </c>
      <c r="AL364" s="213" t="str">
        <f t="shared" ca="1" si="96"/>
        <v/>
      </c>
      <c r="AM364" s="213" t="str">
        <f t="shared" ca="1" si="97"/>
        <v/>
      </c>
      <c r="AN364" s="213" t="str">
        <f t="shared" ca="1" si="98"/>
        <v/>
      </c>
      <c r="AO364" s="213" t="str">
        <f t="shared" ca="1" si="99"/>
        <v/>
      </c>
      <c r="AP364" s="213" t="str">
        <f t="shared" ca="1" si="100"/>
        <v/>
      </c>
      <c r="AQ364" s="213" t="str">
        <f t="shared" ca="1" si="101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2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39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35">
      <c r="A365" s="258"/>
      <c r="P365" s="203"/>
      <c r="Q365" s="203"/>
      <c r="R365" s="203"/>
      <c r="S365" s="203"/>
      <c r="T365" s="203"/>
      <c r="U365" s="213"/>
      <c r="V365" s="255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3"/>
        <v>0</v>
      </c>
      <c r="AE365" s="213">
        <f t="shared" ca="1" si="103"/>
        <v>0</v>
      </c>
      <c r="AF365" s="213">
        <f t="shared" ca="1" si="103"/>
        <v>0</v>
      </c>
      <c r="AG365" s="213">
        <f t="shared" ca="1" si="103"/>
        <v>0</v>
      </c>
      <c r="AH365" s="213">
        <f t="shared" ca="1" si="103"/>
        <v>0</v>
      </c>
      <c r="AI365" s="213">
        <f t="shared" ca="1" si="93"/>
        <v>0</v>
      </c>
      <c r="AJ365" s="213" t="str">
        <f t="shared" ca="1" si="94"/>
        <v/>
      </c>
      <c r="AK365" s="213" t="str">
        <f t="shared" ca="1" si="95"/>
        <v/>
      </c>
      <c r="AL365" s="213" t="str">
        <f t="shared" ca="1" si="96"/>
        <v/>
      </c>
      <c r="AM365" s="213" t="str">
        <f t="shared" ca="1" si="97"/>
        <v/>
      </c>
      <c r="AN365" s="213" t="str">
        <f t="shared" ca="1" si="98"/>
        <v/>
      </c>
      <c r="AO365" s="213" t="str">
        <f t="shared" ca="1" si="99"/>
        <v/>
      </c>
      <c r="AP365" s="213" t="str">
        <f t="shared" ca="1" si="100"/>
        <v/>
      </c>
      <c r="AQ365" s="213" t="str">
        <f t="shared" ca="1" si="101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2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39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35">
      <c r="A366" s="258"/>
      <c r="P366" s="203"/>
      <c r="Q366" s="203"/>
      <c r="R366" s="203"/>
      <c r="S366" s="203"/>
      <c r="T366" s="203"/>
      <c r="U366" s="213"/>
      <c r="V366" s="255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3"/>
        <v>0</v>
      </c>
      <c r="AE366" s="213">
        <f t="shared" ca="1" si="103"/>
        <v>0</v>
      </c>
      <c r="AF366" s="213">
        <f t="shared" ca="1" si="103"/>
        <v>0</v>
      </c>
      <c r="AG366" s="213">
        <f t="shared" ca="1" si="103"/>
        <v>0</v>
      </c>
      <c r="AH366" s="213">
        <f t="shared" ca="1" si="103"/>
        <v>0</v>
      </c>
      <c r="AI366" s="213">
        <f t="shared" ca="1" si="93"/>
        <v>0</v>
      </c>
      <c r="AJ366" s="213" t="str">
        <f t="shared" ca="1" si="94"/>
        <v/>
      </c>
      <c r="AK366" s="213" t="str">
        <f t="shared" ca="1" si="95"/>
        <v/>
      </c>
      <c r="AL366" s="213" t="str">
        <f t="shared" ca="1" si="96"/>
        <v/>
      </c>
      <c r="AM366" s="213" t="str">
        <f t="shared" ca="1" si="97"/>
        <v/>
      </c>
      <c r="AN366" s="213" t="str">
        <f t="shared" ca="1" si="98"/>
        <v/>
      </c>
      <c r="AO366" s="213" t="str">
        <f t="shared" ca="1" si="99"/>
        <v/>
      </c>
      <c r="AP366" s="213" t="str">
        <f t="shared" ca="1" si="100"/>
        <v/>
      </c>
      <c r="AQ366" s="213" t="str">
        <f t="shared" ca="1" si="101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2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39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35">
      <c r="A367" s="258"/>
      <c r="P367" s="203"/>
      <c r="Q367" s="203"/>
      <c r="R367" s="203"/>
      <c r="S367" s="203"/>
      <c r="T367" s="203"/>
      <c r="U367" s="213"/>
      <c r="V367" s="255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3"/>
        <v>0</v>
      </c>
      <c r="AE367" s="213">
        <f t="shared" ca="1" si="103"/>
        <v>0</v>
      </c>
      <c r="AF367" s="213">
        <f t="shared" ca="1" si="103"/>
        <v>0</v>
      </c>
      <c r="AG367" s="213">
        <f t="shared" ca="1" si="103"/>
        <v>0</v>
      </c>
      <c r="AH367" s="213">
        <f t="shared" ca="1" si="103"/>
        <v>0</v>
      </c>
      <c r="AI367" s="213">
        <f t="shared" ca="1" si="93"/>
        <v>0</v>
      </c>
      <c r="AJ367" s="213" t="str">
        <f t="shared" ca="1" si="94"/>
        <v/>
      </c>
      <c r="AK367" s="213" t="str">
        <f t="shared" ca="1" si="95"/>
        <v/>
      </c>
      <c r="AL367" s="213" t="str">
        <f t="shared" ca="1" si="96"/>
        <v/>
      </c>
      <c r="AM367" s="213" t="str">
        <f t="shared" ca="1" si="97"/>
        <v/>
      </c>
      <c r="AN367" s="213" t="str">
        <f t="shared" ca="1" si="98"/>
        <v/>
      </c>
      <c r="AO367" s="213" t="str">
        <f t="shared" ca="1" si="99"/>
        <v/>
      </c>
      <c r="AP367" s="213" t="str">
        <f t="shared" ca="1" si="100"/>
        <v/>
      </c>
      <c r="AQ367" s="213" t="str">
        <f t="shared" ca="1" si="101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2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39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35">
      <c r="A368" s="258"/>
      <c r="P368" s="203"/>
      <c r="Q368" s="203"/>
      <c r="R368" s="203"/>
      <c r="S368" s="203"/>
      <c r="T368" s="203"/>
      <c r="U368" s="213"/>
      <c r="V368" s="255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3"/>
        <v>0</v>
      </c>
      <c r="AE368" s="213">
        <f t="shared" ca="1" si="103"/>
        <v>0</v>
      </c>
      <c r="AF368" s="213">
        <f t="shared" ca="1" si="103"/>
        <v>0</v>
      </c>
      <c r="AG368" s="213">
        <f t="shared" ca="1" si="103"/>
        <v>0</v>
      </c>
      <c r="AH368" s="213">
        <f t="shared" ca="1" si="103"/>
        <v>0</v>
      </c>
      <c r="AI368" s="213">
        <f t="shared" ca="1" si="93"/>
        <v>0</v>
      </c>
      <c r="AJ368" s="213" t="str">
        <f t="shared" ca="1" si="94"/>
        <v/>
      </c>
      <c r="AK368" s="213" t="str">
        <f t="shared" ca="1" si="95"/>
        <v/>
      </c>
      <c r="AL368" s="213" t="str">
        <f t="shared" ca="1" si="96"/>
        <v/>
      </c>
      <c r="AM368" s="213" t="str">
        <f t="shared" ca="1" si="97"/>
        <v/>
      </c>
      <c r="AN368" s="213" t="str">
        <f t="shared" ca="1" si="98"/>
        <v/>
      </c>
      <c r="AO368" s="213" t="str">
        <f t="shared" ca="1" si="99"/>
        <v/>
      </c>
      <c r="AP368" s="213" t="str">
        <f t="shared" ca="1" si="100"/>
        <v/>
      </c>
      <c r="AQ368" s="213" t="str">
        <f t="shared" ca="1" si="101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2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39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35">
      <c r="A369" s="258"/>
      <c r="P369" s="203"/>
      <c r="Q369" s="203"/>
      <c r="R369" s="203"/>
      <c r="S369" s="203"/>
      <c r="T369" s="203"/>
      <c r="U369" s="213"/>
      <c r="V369" s="255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3"/>
        <v>0</v>
      </c>
      <c r="AE369" s="213">
        <f t="shared" ca="1" si="103"/>
        <v>0</v>
      </c>
      <c r="AF369" s="213">
        <f t="shared" ca="1" si="103"/>
        <v>0</v>
      </c>
      <c r="AG369" s="213">
        <f t="shared" ca="1" si="103"/>
        <v>0</v>
      </c>
      <c r="AH369" s="213">
        <f t="shared" ca="1" si="103"/>
        <v>0</v>
      </c>
      <c r="AI369" s="213">
        <f t="shared" ca="1" si="93"/>
        <v>0</v>
      </c>
      <c r="AJ369" s="213" t="str">
        <f t="shared" ca="1" si="94"/>
        <v/>
      </c>
      <c r="AK369" s="213" t="str">
        <f t="shared" ca="1" si="95"/>
        <v/>
      </c>
      <c r="AL369" s="213" t="str">
        <f t="shared" ca="1" si="96"/>
        <v/>
      </c>
      <c r="AM369" s="213" t="str">
        <f t="shared" ca="1" si="97"/>
        <v/>
      </c>
      <c r="AN369" s="213" t="str">
        <f t="shared" ca="1" si="98"/>
        <v/>
      </c>
      <c r="AO369" s="213" t="str">
        <f t="shared" ca="1" si="99"/>
        <v/>
      </c>
      <c r="AP369" s="213" t="str">
        <f t="shared" ca="1" si="100"/>
        <v/>
      </c>
      <c r="AQ369" s="213" t="str">
        <f t="shared" ca="1" si="101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2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39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35">
      <c r="A370" s="258"/>
      <c r="P370" s="203"/>
      <c r="Q370" s="203"/>
      <c r="R370" s="203"/>
      <c r="S370" s="203"/>
      <c r="T370" s="203"/>
      <c r="U370" s="213"/>
      <c r="V370" s="255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3"/>
        <v>0</v>
      </c>
      <c r="AE370" s="213">
        <f t="shared" ca="1" si="103"/>
        <v>0</v>
      </c>
      <c r="AF370" s="213">
        <f t="shared" ca="1" si="103"/>
        <v>0</v>
      </c>
      <c r="AG370" s="213">
        <f t="shared" ca="1" si="103"/>
        <v>0</v>
      </c>
      <c r="AH370" s="213">
        <f t="shared" ca="1" si="103"/>
        <v>0</v>
      </c>
      <c r="AI370" s="213">
        <f t="shared" ca="1" si="93"/>
        <v>0</v>
      </c>
      <c r="AJ370" s="213" t="str">
        <f t="shared" ca="1" si="94"/>
        <v/>
      </c>
      <c r="AK370" s="213" t="str">
        <f t="shared" ca="1" si="95"/>
        <v/>
      </c>
      <c r="AL370" s="213" t="str">
        <f t="shared" ca="1" si="96"/>
        <v/>
      </c>
      <c r="AM370" s="213" t="str">
        <f t="shared" ca="1" si="97"/>
        <v/>
      </c>
      <c r="AN370" s="213" t="str">
        <f t="shared" ca="1" si="98"/>
        <v/>
      </c>
      <c r="AO370" s="213" t="str">
        <f t="shared" ca="1" si="99"/>
        <v/>
      </c>
      <c r="AP370" s="213" t="str">
        <f t="shared" ca="1" si="100"/>
        <v/>
      </c>
      <c r="AQ370" s="213" t="str">
        <f t="shared" ca="1" si="101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2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39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35">
      <c r="A371" s="258"/>
      <c r="P371" s="203"/>
      <c r="Q371" s="203"/>
      <c r="R371" s="203"/>
      <c r="S371" s="203"/>
      <c r="T371" s="203"/>
      <c r="U371" s="213"/>
      <c r="V371" s="255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3"/>
        <v>0</v>
      </c>
      <c r="AE371" s="213">
        <f t="shared" ca="1" si="103"/>
        <v>0</v>
      </c>
      <c r="AF371" s="213">
        <f t="shared" ca="1" si="103"/>
        <v>0</v>
      </c>
      <c r="AG371" s="213">
        <f t="shared" ca="1" si="103"/>
        <v>0</v>
      </c>
      <c r="AH371" s="213">
        <f t="shared" ca="1" si="103"/>
        <v>0</v>
      </c>
      <c r="AI371" s="213">
        <f t="shared" ca="1" si="93"/>
        <v>0</v>
      </c>
      <c r="AJ371" s="213" t="str">
        <f t="shared" ca="1" si="94"/>
        <v/>
      </c>
      <c r="AK371" s="213" t="str">
        <f t="shared" ca="1" si="95"/>
        <v/>
      </c>
      <c r="AL371" s="213" t="str">
        <f t="shared" ca="1" si="96"/>
        <v/>
      </c>
      <c r="AM371" s="213" t="str">
        <f t="shared" ca="1" si="97"/>
        <v/>
      </c>
      <c r="AN371" s="213" t="str">
        <f t="shared" ca="1" si="98"/>
        <v/>
      </c>
      <c r="AO371" s="213" t="str">
        <f t="shared" ca="1" si="99"/>
        <v/>
      </c>
      <c r="AP371" s="213" t="str">
        <f t="shared" ca="1" si="100"/>
        <v/>
      </c>
      <c r="AQ371" s="213" t="str">
        <f t="shared" ca="1" si="101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2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39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35">
      <c r="A372" s="258"/>
      <c r="P372" s="203"/>
      <c r="Q372" s="203"/>
      <c r="R372" s="203"/>
      <c r="S372" s="203"/>
      <c r="T372" s="203"/>
      <c r="U372" s="213"/>
      <c r="V372" s="255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3"/>
        <v>0</v>
      </c>
      <c r="AE372" s="213">
        <f t="shared" ca="1" si="103"/>
        <v>0</v>
      </c>
      <c r="AF372" s="213">
        <f t="shared" ca="1" si="103"/>
        <v>0</v>
      </c>
      <c r="AG372" s="213">
        <f t="shared" ca="1" si="103"/>
        <v>0</v>
      </c>
      <c r="AH372" s="213">
        <f t="shared" ca="1" si="103"/>
        <v>0</v>
      </c>
      <c r="AI372" s="213">
        <f t="shared" ca="1" si="93"/>
        <v>0</v>
      </c>
      <c r="AJ372" s="213" t="str">
        <f t="shared" ca="1" si="94"/>
        <v/>
      </c>
      <c r="AK372" s="213" t="str">
        <f t="shared" ca="1" si="95"/>
        <v/>
      </c>
      <c r="AL372" s="213" t="str">
        <f t="shared" ca="1" si="96"/>
        <v/>
      </c>
      <c r="AM372" s="213" t="str">
        <f t="shared" ca="1" si="97"/>
        <v/>
      </c>
      <c r="AN372" s="213" t="str">
        <f t="shared" ca="1" si="98"/>
        <v/>
      </c>
      <c r="AO372" s="213" t="str">
        <f t="shared" ca="1" si="99"/>
        <v/>
      </c>
      <c r="AP372" s="213" t="str">
        <f t="shared" ca="1" si="100"/>
        <v/>
      </c>
      <c r="AQ372" s="213" t="str">
        <f t="shared" ca="1" si="101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2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39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35">
      <c r="A373" s="258"/>
      <c r="P373" s="203"/>
      <c r="Q373" s="203"/>
      <c r="R373" s="203"/>
      <c r="S373" s="203"/>
      <c r="T373" s="203"/>
      <c r="U373" s="213"/>
      <c r="V373" s="255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3"/>
        <v>0</v>
      </c>
      <c r="AE373" s="213">
        <f t="shared" ca="1" si="103"/>
        <v>0</v>
      </c>
      <c r="AF373" s="213">
        <f t="shared" ca="1" si="103"/>
        <v>0</v>
      </c>
      <c r="AG373" s="213">
        <f t="shared" ca="1" si="103"/>
        <v>0</v>
      </c>
      <c r="AH373" s="213">
        <f t="shared" ca="1" si="103"/>
        <v>0</v>
      </c>
      <c r="AI373" s="213">
        <f t="shared" ca="1" si="93"/>
        <v>0</v>
      </c>
      <c r="AJ373" s="213" t="str">
        <f t="shared" ca="1" si="94"/>
        <v/>
      </c>
      <c r="AK373" s="213" t="str">
        <f t="shared" ca="1" si="95"/>
        <v/>
      </c>
      <c r="AL373" s="213" t="str">
        <f t="shared" ca="1" si="96"/>
        <v/>
      </c>
      <c r="AM373" s="213" t="str">
        <f t="shared" ca="1" si="97"/>
        <v/>
      </c>
      <c r="AN373" s="213" t="str">
        <f t="shared" ca="1" si="98"/>
        <v/>
      </c>
      <c r="AO373" s="213" t="str">
        <f t="shared" ca="1" si="99"/>
        <v/>
      </c>
      <c r="AP373" s="213" t="str">
        <f t="shared" ca="1" si="100"/>
        <v/>
      </c>
      <c r="AQ373" s="213" t="str">
        <f t="shared" ca="1" si="101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2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39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35">
      <c r="A374" s="258"/>
      <c r="P374" s="203"/>
      <c r="Q374" s="203"/>
      <c r="R374" s="203"/>
      <c r="S374" s="203"/>
      <c r="T374" s="203"/>
      <c r="U374" s="213"/>
      <c r="V374" s="255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3"/>
        <v>0</v>
      </c>
      <c r="AE374" s="213">
        <f t="shared" ca="1" si="103"/>
        <v>0</v>
      </c>
      <c r="AF374" s="213">
        <f t="shared" ca="1" si="103"/>
        <v>0</v>
      </c>
      <c r="AG374" s="213">
        <f t="shared" ca="1" si="103"/>
        <v>0</v>
      </c>
      <c r="AH374" s="213">
        <f t="shared" ca="1" si="103"/>
        <v>0</v>
      </c>
      <c r="AI374" s="213">
        <f t="shared" ca="1" si="93"/>
        <v>0</v>
      </c>
      <c r="AJ374" s="213" t="str">
        <f t="shared" ca="1" si="94"/>
        <v/>
      </c>
      <c r="AK374" s="213" t="str">
        <f t="shared" ca="1" si="95"/>
        <v/>
      </c>
      <c r="AL374" s="213" t="str">
        <f t="shared" ca="1" si="96"/>
        <v/>
      </c>
      <c r="AM374" s="213" t="str">
        <f t="shared" ca="1" si="97"/>
        <v/>
      </c>
      <c r="AN374" s="213" t="str">
        <f t="shared" ca="1" si="98"/>
        <v/>
      </c>
      <c r="AO374" s="213" t="str">
        <f t="shared" ca="1" si="99"/>
        <v/>
      </c>
      <c r="AP374" s="213" t="str">
        <f t="shared" ca="1" si="100"/>
        <v/>
      </c>
      <c r="AQ374" s="213" t="str">
        <f t="shared" ca="1" si="101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2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39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35">
      <c r="A375" s="258"/>
      <c r="P375" s="203"/>
      <c r="Q375" s="203"/>
      <c r="R375" s="203"/>
      <c r="S375" s="203"/>
      <c r="T375" s="203"/>
      <c r="U375" s="213"/>
      <c r="V375" s="255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3"/>
        <v>0</v>
      </c>
      <c r="AE375" s="213">
        <f t="shared" ca="1" si="103"/>
        <v>0</v>
      </c>
      <c r="AF375" s="213">
        <f t="shared" ca="1" si="103"/>
        <v>0</v>
      </c>
      <c r="AG375" s="213">
        <f t="shared" ca="1" si="103"/>
        <v>0</v>
      </c>
      <c r="AH375" s="213">
        <f t="shared" ca="1" si="103"/>
        <v>0</v>
      </c>
      <c r="AI375" s="213">
        <f t="shared" ca="1" si="93"/>
        <v>0</v>
      </c>
      <c r="AJ375" s="213" t="str">
        <f t="shared" ca="1" si="94"/>
        <v/>
      </c>
      <c r="AK375" s="213" t="str">
        <f t="shared" ca="1" si="95"/>
        <v/>
      </c>
      <c r="AL375" s="213" t="str">
        <f t="shared" ca="1" si="96"/>
        <v/>
      </c>
      <c r="AM375" s="213" t="str">
        <f t="shared" ca="1" si="97"/>
        <v/>
      </c>
      <c r="AN375" s="213" t="str">
        <f t="shared" ca="1" si="98"/>
        <v/>
      </c>
      <c r="AO375" s="213" t="str">
        <f t="shared" ca="1" si="99"/>
        <v/>
      </c>
      <c r="AP375" s="213" t="str">
        <f t="shared" ca="1" si="100"/>
        <v/>
      </c>
      <c r="AQ375" s="213" t="str">
        <f t="shared" ca="1" si="101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2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39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35">
      <c r="A376" s="258"/>
      <c r="P376" s="203"/>
      <c r="Q376" s="203"/>
      <c r="R376" s="203"/>
      <c r="S376" s="203"/>
      <c r="T376" s="203"/>
      <c r="U376" s="213"/>
      <c r="V376" s="255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3"/>
        <v>0</v>
      </c>
      <c r="AE376" s="213">
        <f t="shared" ca="1" si="103"/>
        <v>0</v>
      </c>
      <c r="AF376" s="213">
        <f t="shared" ca="1" si="103"/>
        <v>0</v>
      </c>
      <c r="AG376" s="213">
        <f t="shared" ca="1" si="103"/>
        <v>0</v>
      </c>
      <c r="AH376" s="213">
        <f t="shared" ca="1" si="103"/>
        <v>0</v>
      </c>
      <c r="AI376" s="213">
        <f t="shared" ca="1" si="93"/>
        <v>0</v>
      </c>
      <c r="AJ376" s="213" t="str">
        <f t="shared" ca="1" si="94"/>
        <v/>
      </c>
      <c r="AK376" s="213" t="str">
        <f t="shared" ca="1" si="95"/>
        <v/>
      </c>
      <c r="AL376" s="213" t="str">
        <f t="shared" ca="1" si="96"/>
        <v/>
      </c>
      <c r="AM376" s="213" t="str">
        <f t="shared" ca="1" si="97"/>
        <v/>
      </c>
      <c r="AN376" s="213" t="str">
        <f t="shared" ca="1" si="98"/>
        <v/>
      </c>
      <c r="AO376" s="213" t="str">
        <f t="shared" ca="1" si="99"/>
        <v/>
      </c>
      <c r="AP376" s="213" t="str">
        <f t="shared" ca="1" si="100"/>
        <v/>
      </c>
      <c r="AQ376" s="213" t="str">
        <f t="shared" ca="1" si="101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2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39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35">
      <c r="A377" s="258"/>
      <c r="P377" s="203"/>
      <c r="Q377" s="203"/>
      <c r="R377" s="203"/>
      <c r="S377" s="203"/>
      <c r="T377" s="203"/>
      <c r="U377" s="213"/>
      <c r="V377" s="255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3"/>
        <v>0</v>
      </c>
      <c r="AE377" s="213">
        <f t="shared" ca="1" si="103"/>
        <v>0</v>
      </c>
      <c r="AF377" s="213">
        <f t="shared" ca="1" si="103"/>
        <v>0</v>
      </c>
      <c r="AG377" s="213">
        <f t="shared" ca="1" si="103"/>
        <v>0</v>
      </c>
      <c r="AH377" s="213">
        <f t="shared" ca="1" si="103"/>
        <v>0</v>
      </c>
      <c r="AI377" s="213">
        <f t="shared" ca="1" si="93"/>
        <v>0</v>
      </c>
      <c r="AJ377" s="213" t="str">
        <f t="shared" ca="1" si="94"/>
        <v/>
      </c>
      <c r="AK377" s="213" t="str">
        <f t="shared" ca="1" si="95"/>
        <v/>
      </c>
      <c r="AL377" s="213" t="str">
        <f t="shared" ca="1" si="96"/>
        <v/>
      </c>
      <c r="AM377" s="213" t="str">
        <f t="shared" ca="1" si="97"/>
        <v/>
      </c>
      <c r="AN377" s="213" t="str">
        <f t="shared" ca="1" si="98"/>
        <v/>
      </c>
      <c r="AO377" s="213" t="str">
        <f t="shared" ca="1" si="99"/>
        <v/>
      </c>
      <c r="AP377" s="213" t="str">
        <f t="shared" ca="1" si="100"/>
        <v/>
      </c>
      <c r="AQ377" s="213" t="str">
        <f t="shared" ca="1" si="101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2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39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35">
      <c r="A378" s="258"/>
      <c r="P378" s="203"/>
      <c r="Q378" s="203"/>
      <c r="R378" s="203"/>
      <c r="S378" s="203"/>
      <c r="T378" s="203"/>
      <c r="U378" s="213"/>
      <c r="V378" s="255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3"/>
        <v>0</v>
      </c>
      <c r="AE378" s="213">
        <f t="shared" ca="1" si="103"/>
        <v>0</v>
      </c>
      <c r="AF378" s="213">
        <f t="shared" ca="1" si="103"/>
        <v>0</v>
      </c>
      <c r="AG378" s="213">
        <f t="shared" ca="1" si="103"/>
        <v>0</v>
      </c>
      <c r="AH378" s="213">
        <f t="shared" ca="1" si="103"/>
        <v>0</v>
      </c>
      <c r="AI378" s="213">
        <f t="shared" ca="1" si="93"/>
        <v>0</v>
      </c>
      <c r="AJ378" s="213" t="str">
        <f t="shared" ca="1" si="94"/>
        <v/>
      </c>
      <c r="AK378" s="213" t="str">
        <f t="shared" ca="1" si="95"/>
        <v/>
      </c>
      <c r="AL378" s="213" t="str">
        <f t="shared" ca="1" si="96"/>
        <v/>
      </c>
      <c r="AM378" s="213" t="str">
        <f t="shared" ca="1" si="97"/>
        <v/>
      </c>
      <c r="AN378" s="213" t="str">
        <f t="shared" ca="1" si="98"/>
        <v/>
      </c>
      <c r="AO378" s="213" t="str">
        <f t="shared" ca="1" si="99"/>
        <v/>
      </c>
      <c r="AP378" s="213" t="str">
        <f t="shared" ca="1" si="100"/>
        <v/>
      </c>
      <c r="AQ378" s="213" t="str">
        <f t="shared" ca="1" si="101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2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39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35">
      <c r="A379" s="258"/>
      <c r="P379" s="203"/>
      <c r="Q379" s="203"/>
      <c r="R379" s="203"/>
      <c r="S379" s="203"/>
      <c r="T379" s="203"/>
      <c r="U379" s="213"/>
      <c r="V379" s="255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3"/>
        <v>0</v>
      </c>
      <c r="AE379" s="213">
        <f t="shared" ca="1" si="103"/>
        <v>0</v>
      </c>
      <c r="AF379" s="213">
        <f t="shared" ca="1" si="103"/>
        <v>0</v>
      </c>
      <c r="AG379" s="213">
        <f t="shared" ca="1" si="103"/>
        <v>0</v>
      </c>
      <c r="AH379" s="213">
        <f t="shared" ca="1" si="103"/>
        <v>0</v>
      </c>
      <c r="AI379" s="213">
        <f t="shared" ca="1" si="93"/>
        <v>0</v>
      </c>
      <c r="AJ379" s="213" t="str">
        <f t="shared" ca="1" si="94"/>
        <v/>
      </c>
      <c r="AK379" s="213" t="str">
        <f t="shared" ca="1" si="95"/>
        <v/>
      </c>
      <c r="AL379" s="213" t="str">
        <f t="shared" ca="1" si="96"/>
        <v/>
      </c>
      <c r="AM379" s="213" t="str">
        <f t="shared" ca="1" si="97"/>
        <v/>
      </c>
      <c r="AN379" s="213" t="str">
        <f t="shared" ca="1" si="98"/>
        <v/>
      </c>
      <c r="AO379" s="213" t="str">
        <f t="shared" ca="1" si="99"/>
        <v/>
      </c>
      <c r="AP379" s="213" t="str">
        <f t="shared" ca="1" si="100"/>
        <v/>
      </c>
      <c r="AQ379" s="213" t="str">
        <f t="shared" ca="1" si="101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2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39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35">
      <c r="A380" s="258"/>
      <c r="P380" s="203"/>
      <c r="Q380" s="203"/>
      <c r="R380" s="203"/>
      <c r="S380" s="203"/>
      <c r="T380" s="203"/>
      <c r="U380" s="213"/>
      <c r="V380" s="255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3"/>
        <v>0</v>
      </c>
      <c r="AE380" s="213">
        <f t="shared" ca="1" si="103"/>
        <v>0</v>
      </c>
      <c r="AF380" s="213">
        <f t="shared" ca="1" si="103"/>
        <v>0</v>
      </c>
      <c r="AG380" s="213">
        <f t="shared" ca="1" si="103"/>
        <v>0</v>
      </c>
      <c r="AH380" s="213">
        <f t="shared" ca="1" si="103"/>
        <v>0</v>
      </c>
      <c r="AI380" s="213">
        <f t="shared" ca="1" si="93"/>
        <v>0</v>
      </c>
      <c r="AJ380" s="213" t="str">
        <f t="shared" ca="1" si="94"/>
        <v/>
      </c>
      <c r="AK380" s="213" t="str">
        <f t="shared" ca="1" si="95"/>
        <v/>
      </c>
      <c r="AL380" s="213" t="str">
        <f t="shared" ca="1" si="96"/>
        <v/>
      </c>
      <c r="AM380" s="213" t="str">
        <f t="shared" ca="1" si="97"/>
        <v/>
      </c>
      <c r="AN380" s="213" t="str">
        <f t="shared" ca="1" si="98"/>
        <v/>
      </c>
      <c r="AO380" s="213" t="str">
        <f t="shared" ca="1" si="99"/>
        <v/>
      </c>
      <c r="AP380" s="213" t="str">
        <f t="shared" ca="1" si="100"/>
        <v/>
      </c>
      <c r="AQ380" s="213" t="str">
        <f t="shared" ca="1" si="101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2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39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35">
      <c r="A381" s="258"/>
      <c r="P381" s="203"/>
      <c r="Q381" s="203"/>
      <c r="R381" s="203"/>
      <c r="S381" s="203"/>
      <c r="T381" s="203"/>
      <c r="U381" s="213"/>
      <c r="V381" s="255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3"/>
        <v>0</v>
      </c>
      <c r="AE381" s="213">
        <f t="shared" ca="1" si="103"/>
        <v>0</v>
      </c>
      <c r="AF381" s="213">
        <f t="shared" ca="1" si="103"/>
        <v>0</v>
      </c>
      <c r="AG381" s="213">
        <f t="shared" ca="1" si="103"/>
        <v>0</v>
      </c>
      <c r="AH381" s="213">
        <f t="shared" ca="1" si="103"/>
        <v>0</v>
      </c>
      <c r="AI381" s="213">
        <f t="shared" ca="1" si="93"/>
        <v>0</v>
      </c>
      <c r="AJ381" s="213" t="str">
        <f t="shared" ca="1" si="94"/>
        <v/>
      </c>
      <c r="AK381" s="213" t="str">
        <f t="shared" ca="1" si="95"/>
        <v/>
      </c>
      <c r="AL381" s="213" t="str">
        <f t="shared" ca="1" si="96"/>
        <v/>
      </c>
      <c r="AM381" s="213" t="str">
        <f t="shared" ca="1" si="97"/>
        <v/>
      </c>
      <c r="AN381" s="213" t="str">
        <f t="shared" ca="1" si="98"/>
        <v/>
      </c>
      <c r="AO381" s="213" t="str">
        <f t="shared" ca="1" si="99"/>
        <v/>
      </c>
      <c r="AP381" s="213" t="str">
        <f t="shared" ca="1" si="100"/>
        <v/>
      </c>
      <c r="AQ381" s="213" t="str">
        <f t="shared" ca="1" si="101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2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39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35">
      <c r="A382" s="258"/>
      <c r="P382" s="203"/>
      <c r="Q382" s="203"/>
      <c r="R382" s="203"/>
      <c r="S382" s="203"/>
      <c r="T382" s="203"/>
      <c r="U382" s="213"/>
      <c r="V382" s="255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3"/>
        <v>0</v>
      </c>
      <c r="AE382" s="213">
        <f t="shared" ca="1" si="103"/>
        <v>0</v>
      </c>
      <c r="AF382" s="213">
        <f t="shared" ca="1" si="103"/>
        <v>0</v>
      </c>
      <c r="AG382" s="213">
        <f t="shared" ca="1" si="103"/>
        <v>0</v>
      </c>
      <c r="AH382" s="213">
        <f t="shared" ca="1" si="103"/>
        <v>0</v>
      </c>
      <c r="AI382" s="213">
        <f t="shared" ca="1" si="93"/>
        <v>0</v>
      </c>
      <c r="AJ382" s="213" t="str">
        <f t="shared" ca="1" si="94"/>
        <v/>
      </c>
      <c r="AK382" s="213" t="str">
        <f t="shared" ca="1" si="95"/>
        <v/>
      </c>
      <c r="AL382" s="213" t="str">
        <f t="shared" ca="1" si="96"/>
        <v/>
      </c>
      <c r="AM382" s="213" t="str">
        <f t="shared" ca="1" si="97"/>
        <v/>
      </c>
      <c r="AN382" s="213" t="str">
        <f t="shared" ca="1" si="98"/>
        <v/>
      </c>
      <c r="AO382" s="213" t="str">
        <f t="shared" ca="1" si="99"/>
        <v/>
      </c>
      <c r="AP382" s="213" t="str">
        <f t="shared" ca="1" si="100"/>
        <v/>
      </c>
      <c r="AQ382" s="213" t="str">
        <f t="shared" ca="1" si="101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2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39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35">
      <c r="A383" s="258"/>
      <c r="P383" s="203"/>
      <c r="Q383" s="203"/>
      <c r="R383" s="203"/>
      <c r="S383" s="203"/>
      <c r="T383" s="203"/>
      <c r="U383" s="213"/>
      <c r="V383" s="255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3"/>
        <v>0</v>
      </c>
      <c r="AE383" s="213">
        <f t="shared" ca="1" si="103"/>
        <v>0</v>
      </c>
      <c r="AF383" s="213">
        <f t="shared" ca="1" si="103"/>
        <v>0</v>
      </c>
      <c r="AG383" s="213">
        <f t="shared" ca="1" si="103"/>
        <v>0</v>
      </c>
      <c r="AH383" s="213">
        <f t="shared" ca="1" si="103"/>
        <v>0</v>
      </c>
      <c r="AI383" s="213">
        <f t="shared" ca="1" si="93"/>
        <v>0</v>
      </c>
      <c r="AJ383" s="213" t="str">
        <f t="shared" ca="1" si="94"/>
        <v/>
      </c>
      <c r="AK383" s="213" t="str">
        <f t="shared" ca="1" si="95"/>
        <v/>
      </c>
      <c r="AL383" s="213" t="str">
        <f t="shared" ca="1" si="96"/>
        <v/>
      </c>
      <c r="AM383" s="213" t="str">
        <f t="shared" ca="1" si="97"/>
        <v/>
      </c>
      <c r="AN383" s="213" t="str">
        <f t="shared" ca="1" si="98"/>
        <v/>
      </c>
      <c r="AO383" s="213" t="str">
        <f t="shared" ca="1" si="99"/>
        <v/>
      </c>
      <c r="AP383" s="213" t="str">
        <f t="shared" ca="1" si="100"/>
        <v/>
      </c>
      <c r="AQ383" s="213" t="str">
        <f t="shared" ca="1" si="101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2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39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35">
      <c r="A384" s="258"/>
      <c r="P384" s="203"/>
      <c r="Q384" s="203"/>
      <c r="R384" s="203"/>
      <c r="S384" s="203"/>
      <c r="T384" s="203"/>
      <c r="U384" s="213"/>
      <c r="V384" s="255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3"/>
        <v>0</v>
      </c>
      <c r="AE384" s="213">
        <f t="shared" ca="1" si="103"/>
        <v>0</v>
      </c>
      <c r="AF384" s="213">
        <f t="shared" ca="1" si="103"/>
        <v>0</v>
      </c>
      <c r="AG384" s="213">
        <f t="shared" ca="1" si="103"/>
        <v>0</v>
      </c>
      <c r="AH384" s="213">
        <f t="shared" ca="1" si="103"/>
        <v>0</v>
      </c>
      <c r="AI384" s="213">
        <f t="shared" ca="1" si="93"/>
        <v>0</v>
      </c>
      <c r="AJ384" s="213" t="str">
        <f t="shared" ca="1" si="94"/>
        <v/>
      </c>
      <c r="AK384" s="213" t="str">
        <f t="shared" ca="1" si="95"/>
        <v/>
      </c>
      <c r="AL384" s="213" t="str">
        <f t="shared" ca="1" si="96"/>
        <v/>
      </c>
      <c r="AM384" s="213" t="str">
        <f t="shared" ca="1" si="97"/>
        <v/>
      </c>
      <c r="AN384" s="213" t="str">
        <f t="shared" ca="1" si="98"/>
        <v/>
      </c>
      <c r="AO384" s="213" t="str">
        <f t="shared" ca="1" si="99"/>
        <v/>
      </c>
      <c r="AP384" s="213" t="str">
        <f t="shared" ca="1" si="100"/>
        <v/>
      </c>
      <c r="AQ384" s="213" t="str">
        <f t="shared" ca="1" si="101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2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39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35">
      <c r="A385" s="258"/>
      <c r="P385" s="203"/>
      <c r="Q385" s="203"/>
      <c r="R385" s="203"/>
      <c r="S385" s="203"/>
      <c r="T385" s="203"/>
      <c r="U385" s="213"/>
      <c r="V385" s="255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3"/>
        <v>0</v>
      </c>
      <c r="AE385" s="213">
        <f t="shared" ca="1" si="103"/>
        <v>0</v>
      </c>
      <c r="AF385" s="213">
        <f t="shared" ca="1" si="103"/>
        <v>0</v>
      </c>
      <c r="AG385" s="213">
        <f t="shared" ca="1" si="103"/>
        <v>0</v>
      </c>
      <c r="AH385" s="213">
        <f t="shared" ca="1" si="103"/>
        <v>0</v>
      </c>
      <c r="AI385" s="213">
        <f t="shared" ca="1" si="93"/>
        <v>0</v>
      </c>
      <c r="AJ385" s="213" t="str">
        <f t="shared" ca="1" si="94"/>
        <v/>
      </c>
      <c r="AK385" s="213" t="str">
        <f t="shared" ca="1" si="95"/>
        <v/>
      </c>
      <c r="AL385" s="213" t="str">
        <f t="shared" ca="1" si="96"/>
        <v/>
      </c>
      <c r="AM385" s="213" t="str">
        <f t="shared" ca="1" si="97"/>
        <v/>
      </c>
      <c r="AN385" s="213" t="str">
        <f t="shared" ca="1" si="98"/>
        <v/>
      </c>
      <c r="AO385" s="213" t="str">
        <f t="shared" ca="1" si="99"/>
        <v/>
      </c>
      <c r="AP385" s="213" t="str">
        <f t="shared" ca="1" si="100"/>
        <v/>
      </c>
      <c r="AQ385" s="213" t="str">
        <f t="shared" ca="1" si="101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2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39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35">
      <c r="A386" s="258"/>
      <c r="P386" s="203"/>
      <c r="Q386" s="203"/>
      <c r="R386" s="203"/>
      <c r="S386" s="203"/>
      <c r="T386" s="203"/>
      <c r="U386" s="213"/>
      <c r="V386" s="255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3"/>
        <v>0</v>
      </c>
      <c r="AE386" s="213">
        <f t="shared" ca="1" si="103"/>
        <v>0</v>
      </c>
      <c r="AF386" s="213">
        <f t="shared" ca="1" si="103"/>
        <v>0</v>
      </c>
      <c r="AG386" s="213">
        <f t="shared" ca="1" si="103"/>
        <v>0</v>
      </c>
      <c r="AH386" s="213">
        <f t="shared" ca="1" si="103"/>
        <v>0</v>
      </c>
      <c r="AI386" s="213">
        <f t="shared" ca="1" si="93"/>
        <v>0</v>
      </c>
      <c r="AJ386" s="213" t="str">
        <f t="shared" ca="1" si="94"/>
        <v/>
      </c>
      <c r="AK386" s="213" t="str">
        <f t="shared" ca="1" si="95"/>
        <v/>
      </c>
      <c r="AL386" s="213" t="str">
        <f t="shared" ca="1" si="96"/>
        <v/>
      </c>
      <c r="AM386" s="213" t="str">
        <f t="shared" ca="1" si="97"/>
        <v/>
      </c>
      <c r="AN386" s="213" t="str">
        <f t="shared" ca="1" si="98"/>
        <v/>
      </c>
      <c r="AO386" s="213" t="str">
        <f t="shared" ca="1" si="99"/>
        <v/>
      </c>
      <c r="AP386" s="213" t="str">
        <f t="shared" ca="1" si="100"/>
        <v/>
      </c>
      <c r="AQ386" s="213" t="str">
        <f t="shared" ca="1" si="101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2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39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35">
      <c r="A387" s="258"/>
      <c r="P387" s="203"/>
      <c r="Q387" s="203"/>
      <c r="R387" s="203"/>
      <c r="S387" s="203"/>
      <c r="T387" s="203"/>
      <c r="U387" s="213"/>
      <c r="V387" s="255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3"/>
        <v>0</v>
      </c>
      <c r="AE387" s="213">
        <f t="shared" ca="1" si="103"/>
        <v>0</v>
      </c>
      <c r="AF387" s="213">
        <f t="shared" ca="1" si="103"/>
        <v>0</v>
      </c>
      <c r="AG387" s="213">
        <f t="shared" ca="1" si="103"/>
        <v>0</v>
      </c>
      <c r="AH387" s="213">
        <f t="shared" ca="1" si="103"/>
        <v>0</v>
      </c>
      <c r="AI387" s="213">
        <f t="shared" ca="1" si="93"/>
        <v>0</v>
      </c>
      <c r="AJ387" s="213" t="str">
        <f t="shared" ca="1" si="94"/>
        <v/>
      </c>
      <c r="AK387" s="213" t="str">
        <f t="shared" ca="1" si="95"/>
        <v/>
      </c>
      <c r="AL387" s="213" t="str">
        <f t="shared" ca="1" si="96"/>
        <v/>
      </c>
      <c r="AM387" s="213" t="str">
        <f t="shared" ca="1" si="97"/>
        <v/>
      </c>
      <c r="AN387" s="213" t="str">
        <f t="shared" ca="1" si="98"/>
        <v/>
      </c>
      <c r="AO387" s="213" t="str">
        <f t="shared" ca="1" si="99"/>
        <v/>
      </c>
      <c r="AP387" s="213" t="str">
        <f t="shared" ca="1" si="100"/>
        <v/>
      </c>
      <c r="AQ387" s="213" t="str">
        <f t="shared" ca="1" si="101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2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39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35">
      <c r="A388" s="258"/>
      <c r="P388" s="203"/>
      <c r="Q388" s="203"/>
      <c r="R388" s="203"/>
      <c r="S388" s="203"/>
      <c r="T388" s="203"/>
      <c r="U388" s="213"/>
      <c r="V388" s="255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3"/>
        <v>0</v>
      </c>
      <c r="AE388" s="213">
        <f t="shared" ca="1" si="103"/>
        <v>0</v>
      </c>
      <c r="AF388" s="213">
        <f t="shared" ca="1" si="103"/>
        <v>0</v>
      </c>
      <c r="AG388" s="213">
        <f t="shared" ca="1" si="103"/>
        <v>0</v>
      </c>
      <c r="AH388" s="213">
        <f t="shared" ca="1" si="103"/>
        <v>0</v>
      </c>
      <c r="AI388" s="213">
        <f t="shared" ca="1" si="93"/>
        <v>0</v>
      </c>
      <c r="AJ388" s="213" t="str">
        <f t="shared" ca="1" si="94"/>
        <v/>
      </c>
      <c r="AK388" s="213" t="str">
        <f t="shared" ca="1" si="95"/>
        <v/>
      </c>
      <c r="AL388" s="213" t="str">
        <f t="shared" ca="1" si="96"/>
        <v/>
      </c>
      <c r="AM388" s="213" t="str">
        <f t="shared" ca="1" si="97"/>
        <v/>
      </c>
      <c r="AN388" s="213" t="str">
        <f t="shared" ca="1" si="98"/>
        <v/>
      </c>
      <c r="AO388" s="213" t="str">
        <f t="shared" ca="1" si="99"/>
        <v/>
      </c>
      <c r="AP388" s="213" t="str">
        <f t="shared" ca="1" si="100"/>
        <v/>
      </c>
      <c r="AQ388" s="213" t="str">
        <f t="shared" ca="1" si="101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2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39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35">
      <c r="A389" s="258"/>
      <c r="P389" s="203"/>
      <c r="Q389" s="203"/>
      <c r="R389" s="203"/>
      <c r="S389" s="203"/>
      <c r="T389" s="203"/>
      <c r="U389" s="213"/>
      <c r="V389" s="255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3"/>
        <v>0</v>
      </c>
      <c r="AE389" s="213">
        <f t="shared" ca="1" si="103"/>
        <v>0</v>
      </c>
      <c r="AF389" s="213">
        <f t="shared" ca="1" si="103"/>
        <v>0</v>
      </c>
      <c r="AG389" s="213">
        <f t="shared" ca="1" si="103"/>
        <v>0</v>
      </c>
      <c r="AH389" s="213">
        <f t="shared" ca="1" si="103"/>
        <v>0</v>
      </c>
      <c r="AI389" s="213">
        <f t="shared" ca="1" si="93"/>
        <v>0</v>
      </c>
      <c r="AJ389" s="213" t="str">
        <f t="shared" ca="1" si="94"/>
        <v/>
      </c>
      <c r="AK389" s="213" t="str">
        <f t="shared" ca="1" si="95"/>
        <v/>
      </c>
      <c r="AL389" s="213" t="str">
        <f t="shared" ca="1" si="96"/>
        <v/>
      </c>
      <c r="AM389" s="213" t="str">
        <f t="shared" ca="1" si="97"/>
        <v/>
      </c>
      <c r="AN389" s="213" t="str">
        <f t="shared" ca="1" si="98"/>
        <v/>
      </c>
      <c r="AO389" s="213" t="str">
        <f t="shared" ca="1" si="99"/>
        <v/>
      </c>
      <c r="AP389" s="213" t="str">
        <f t="shared" ca="1" si="100"/>
        <v/>
      </c>
      <c r="AQ389" s="213" t="str">
        <f t="shared" ca="1" si="101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2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39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35">
      <c r="A390" s="258"/>
      <c r="P390" s="203"/>
      <c r="Q390" s="203"/>
      <c r="R390" s="203"/>
      <c r="S390" s="203"/>
      <c r="T390" s="203"/>
      <c r="U390" s="213"/>
      <c r="V390" s="255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3"/>
        <v>0</v>
      </c>
      <c r="AE390" s="213">
        <f t="shared" ca="1" si="103"/>
        <v>0</v>
      </c>
      <c r="AF390" s="213">
        <f t="shared" ca="1" si="103"/>
        <v>0</v>
      </c>
      <c r="AG390" s="213">
        <f t="shared" ca="1" si="103"/>
        <v>0</v>
      </c>
      <c r="AH390" s="213">
        <f t="shared" ca="1" si="103"/>
        <v>0</v>
      </c>
      <c r="AI390" s="213">
        <f t="shared" ca="1" si="93"/>
        <v>0</v>
      </c>
      <c r="AJ390" s="213" t="str">
        <f t="shared" ca="1" si="94"/>
        <v/>
      </c>
      <c r="AK390" s="213" t="str">
        <f t="shared" ca="1" si="95"/>
        <v/>
      </c>
      <c r="AL390" s="213" t="str">
        <f t="shared" ca="1" si="96"/>
        <v/>
      </c>
      <c r="AM390" s="213" t="str">
        <f t="shared" ca="1" si="97"/>
        <v/>
      </c>
      <c r="AN390" s="213" t="str">
        <f t="shared" ca="1" si="98"/>
        <v/>
      </c>
      <c r="AO390" s="213" t="str">
        <f t="shared" ca="1" si="99"/>
        <v/>
      </c>
      <c r="AP390" s="213" t="str">
        <f t="shared" ca="1" si="100"/>
        <v/>
      </c>
      <c r="AQ390" s="213" t="str">
        <f t="shared" ca="1" si="101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2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39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35">
      <c r="A391" s="258"/>
      <c r="P391" s="203"/>
      <c r="Q391" s="203"/>
      <c r="R391" s="203"/>
      <c r="S391" s="203"/>
      <c r="T391" s="203"/>
      <c r="U391" s="213"/>
      <c r="V391" s="255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3"/>
        <v>0</v>
      </c>
      <c r="AE391" s="213">
        <f t="shared" ca="1" si="103"/>
        <v>0</v>
      </c>
      <c r="AF391" s="213">
        <f t="shared" ca="1" si="103"/>
        <v>0</v>
      </c>
      <c r="AG391" s="213">
        <f t="shared" ca="1" si="103"/>
        <v>0</v>
      </c>
      <c r="AH391" s="213">
        <f t="shared" ca="1" si="103"/>
        <v>0</v>
      </c>
      <c r="AI391" s="213">
        <f t="shared" ca="1" si="93"/>
        <v>0</v>
      </c>
      <c r="AJ391" s="213" t="str">
        <f t="shared" ca="1" si="94"/>
        <v/>
      </c>
      <c r="AK391" s="213" t="str">
        <f t="shared" ca="1" si="95"/>
        <v/>
      </c>
      <c r="AL391" s="213" t="str">
        <f t="shared" ca="1" si="96"/>
        <v/>
      </c>
      <c r="AM391" s="213" t="str">
        <f t="shared" ca="1" si="97"/>
        <v/>
      </c>
      <c r="AN391" s="213" t="str">
        <f t="shared" ca="1" si="98"/>
        <v/>
      </c>
      <c r="AO391" s="213" t="str">
        <f t="shared" ca="1" si="99"/>
        <v/>
      </c>
      <c r="AP391" s="213" t="str">
        <f t="shared" ca="1" si="100"/>
        <v/>
      </c>
      <c r="AQ391" s="213" t="str">
        <f t="shared" ca="1" si="101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2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39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35">
      <c r="A392" s="258"/>
      <c r="P392" s="203"/>
      <c r="Q392" s="203"/>
      <c r="R392" s="203"/>
      <c r="S392" s="203"/>
      <c r="T392" s="203"/>
      <c r="U392" s="213"/>
      <c r="V392" s="255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3"/>
        <v>0</v>
      </c>
      <c r="AE392" s="213">
        <f t="shared" ca="1" si="103"/>
        <v>0</v>
      </c>
      <c r="AF392" s="213">
        <f t="shared" ca="1" si="103"/>
        <v>0</v>
      </c>
      <c r="AG392" s="213">
        <f t="shared" ca="1" si="103"/>
        <v>0</v>
      </c>
      <c r="AH392" s="213">
        <f t="shared" ca="1" si="103"/>
        <v>0</v>
      </c>
      <c r="AI392" s="213">
        <f t="shared" ref="AI392:AI455" ca="1" si="104">COUNTIF($X392:$AB392,"&gt;="&amp;AI$2)</f>
        <v>0</v>
      </c>
      <c r="AJ392" s="213" t="str">
        <f t="shared" ca="1" si="94"/>
        <v/>
      </c>
      <c r="AK392" s="213" t="str">
        <f t="shared" ca="1" si="95"/>
        <v/>
      </c>
      <c r="AL392" s="213" t="str">
        <f t="shared" ca="1" si="96"/>
        <v/>
      </c>
      <c r="AM392" s="213" t="str">
        <f t="shared" ca="1" si="97"/>
        <v/>
      </c>
      <c r="AN392" s="213" t="str">
        <f t="shared" ca="1" si="98"/>
        <v/>
      </c>
      <c r="AO392" s="213" t="str">
        <f t="shared" ca="1" si="99"/>
        <v/>
      </c>
      <c r="AP392" s="213" t="str">
        <f t="shared" ca="1" si="100"/>
        <v/>
      </c>
      <c r="AQ392" s="213" t="str">
        <f t="shared" ca="1" si="101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2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39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35">
      <c r="A393" s="258"/>
      <c r="P393" s="203"/>
      <c r="Q393" s="203"/>
      <c r="R393" s="203"/>
      <c r="S393" s="203"/>
      <c r="T393" s="203"/>
      <c r="U393" s="213"/>
      <c r="V393" s="255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3"/>
        <v>0</v>
      </c>
      <c r="AE393" s="213">
        <f t="shared" ca="1" si="103"/>
        <v>0</v>
      </c>
      <c r="AF393" s="213">
        <f t="shared" ca="1" si="103"/>
        <v>0</v>
      </c>
      <c r="AG393" s="213">
        <f t="shared" ca="1" si="103"/>
        <v>0</v>
      </c>
      <c r="AH393" s="213">
        <f t="shared" ca="1" si="103"/>
        <v>0</v>
      </c>
      <c r="AI393" s="213">
        <f t="shared" ca="1" si="104"/>
        <v>0</v>
      </c>
      <c r="AJ393" s="213" t="str">
        <f t="shared" ca="1" si="94"/>
        <v/>
      </c>
      <c r="AK393" s="213" t="str">
        <f t="shared" ca="1" si="95"/>
        <v/>
      </c>
      <c r="AL393" s="213" t="str">
        <f t="shared" ca="1" si="96"/>
        <v/>
      </c>
      <c r="AM393" s="213" t="str">
        <f t="shared" ca="1" si="97"/>
        <v/>
      </c>
      <c r="AN393" s="213" t="str">
        <f t="shared" ca="1" si="98"/>
        <v/>
      </c>
      <c r="AO393" s="213" t="str">
        <f t="shared" ca="1" si="99"/>
        <v/>
      </c>
      <c r="AP393" s="213" t="str">
        <f t="shared" ca="1" si="100"/>
        <v/>
      </c>
      <c r="AQ393" s="213" t="str">
        <f t="shared" ca="1" si="101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2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39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35">
      <c r="A394" s="258"/>
      <c r="P394" s="203"/>
      <c r="Q394" s="203"/>
      <c r="R394" s="203"/>
      <c r="S394" s="203"/>
      <c r="T394" s="203"/>
      <c r="U394" s="213"/>
      <c r="V394" s="255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3"/>
        <v>0</v>
      </c>
      <c r="AE394" s="213">
        <f t="shared" ca="1" si="103"/>
        <v>0</v>
      </c>
      <c r="AF394" s="213">
        <f t="shared" ca="1" si="103"/>
        <v>0</v>
      </c>
      <c r="AG394" s="213">
        <f t="shared" ca="1" si="103"/>
        <v>0</v>
      </c>
      <c r="AH394" s="213">
        <f t="shared" ca="1" si="103"/>
        <v>0</v>
      </c>
      <c r="AI394" s="213">
        <f t="shared" ca="1" si="104"/>
        <v>0</v>
      </c>
      <c r="AJ394" s="213" t="str">
        <f t="shared" ca="1" si="94"/>
        <v/>
      </c>
      <c r="AK394" s="213" t="str">
        <f t="shared" ca="1" si="95"/>
        <v/>
      </c>
      <c r="AL394" s="213" t="str">
        <f t="shared" ca="1" si="96"/>
        <v/>
      </c>
      <c r="AM394" s="213" t="str">
        <f t="shared" ca="1" si="97"/>
        <v/>
      </c>
      <c r="AN394" s="213" t="str">
        <f t="shared" ca="1" si="98"/>
        <v/>
      </c>
      <c r="AO394" s="213" t="str">
        <f t="shared" ca="1" si="99"/>
        <v/>
      </c>
      <c r="AP394" s="213" t="str">
        <f t="shared" ca="1" si="100"/>
        <v/>
      </c>
      <c r="AQ394" s="213" t="str">
        <f t="shared" ca="1" si="101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2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39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35">
      <c r="A395" s="258"/>
      <c r="P395" s="203"/>
      <c r="Q395" s="203"/>
      <c r="R395" s="203"/>
      <c r="S395" s="203"/>
      <c r="T395" s="203"/>
      <c r="U395" s="213"/>
      <c r="V395" s="255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3"/>
        <v>0</v>
      </c>
      <c r="AE395" s="213">
        <f t="shared" ca="1" si="103"/>
        <v>0</v>
      </c>
      <c r="AF395" s="213">
        <f t="shared" ca="1" si="103"/>
        <v>0</v>
      </c>
      <c r="AG395" s="213">
        <f t="shared" ca="1" si="103"/>
        <v>0</v>
      </c>
      <c r="AH395" s="213">
        <f t="shared" ca="1" si="103"/>
        <v>0</v>
      </c>
      <c r="AI395" s="213">
        <f t="shared" ca="1" si="104"/>
        <v>0</v>
      </c>
      <c r="AJ395" s="213" t="str">
        <f t="shared" ca="1" si="94"/>
        <v/>
      </c>
      <c r="AK395" s="213" t="str">
        <f t="shared" ca="1" si="95"/>
        <v/>
      </c>
      <c r="AL395" s="213" t="str">
        <f t="shared" ca="1" si="96"/>
        <v/>
      </c>
      <c r="AM395" s="213" t="str">
        <f t="shared" ca="1" si="97"/>
        <v/>
      </c>
      <c r="AN395" s="213" t="str">
        <f t="shared" ca="1" si="98"/>
        <v/>
      </c>
      <c r="AO395" s="213" t="str">
        <f t="shared" ca="1" si="99"/>
        <v/>
      </c>
      <c r="AP395" s="213" t="str">
        <f t="shared" ca="1" si="100"/>
        <v/>
      </c>
      <c r="AQ395" s="213" t="str">
        <f t="shared" ca="1" si="101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2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39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35">
      <c r="A396" s="258"/>
      <c r="P396" s="203"/>
      <c r="Q396" s="203"/>
      <c r="R396" s="203"/>
      <c r="S396" s="203"/>
      <c r="T396" s="203"/>
      <c r="U396" s="213"/>
      <c r="V396" s="255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3"/>
        <v>0</v>
      </c>
      <c r="AE396" s="213">
        <f t="shared" ca="1" si="103"/>
        <v>0</v>
      </c>
      <c r="AF396" s="213">
        <f t="shared" ca="1" si="103"/>
        <v>0</v>
      </c>
      <c r="AG396" s="213">
        <f t="shared" ca="1" si="103"/>
        <v>0</v>
      </c>
      <c r="AH396" s="213">
        <f t="shared" ca="1" si="103"/>
        <v>0</v>
      </c>
      <c r="AI396" s="213">
        <f t="shared" ca="1" si="104"/>
        <v>0</v>
      </c>
      <c r="AJ396" s="213" t="str">
        <f t="shared" ca="1" si="94"/>
        <v/>
      </c>
      <c r="AK396" s="213" t="str">
        <f t="shared" ca="1" si="95"/>
        <v/>
      </c>
      <c r="AL396" s="213" t="str">
        <f t="shared" ca="1" si="96"/>
        <v/>
      </c>
      <c r="AM396" s="213" t="str">
        <f t="shared" ca="1" si="97"/>
        <v/>
      </c>
      <c r="AN396" s="213" t="str">
        <f t="shared" ca="1" si="98"/>
        <v/>
      </c>
      <c r="AO396" s="213" t="str">
        <f t="shared" ca="1" si="99"/>
        <v/>
      </c>
      <c r="AP396" s="213" t="str">
        <f t="shared" ca="1" si="100"/>
        <v/>
      </c>
      <c r="AQ396" s="213" t="str">
        <f t="shared" ca="1" si="101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2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39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35">
      <c r="A397" s="258"/>
      <c r="P397" s="203"/>
      <c r="Q397" s="203"/>
      <c r="R397" s="203"/>
      <c r="S397" s="203"/>
      <c r="T397" s="203"/>
      <c r="U397" s="213"/>
      <c r="V397" s="255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3"/>
        <v>0</v>
      </c>
      <c r="AE397" s="213">
        <f t="shared" ca="1" si="103"/>
        <v>0</v>
      </c>
      <c r="AF397" s="213">
        <f t="shared" ca="1" si="103"/>
        <v>0</v>
      </c>
      <c r="AG397" s="213">
        <f t="shared" ca="1" si="103"/>
        <v>0</v>
      </c>
      <c r="AH397" s="213">
        <f t="shared" ca="1" si="103"/>
        <v>0</v>
      </c>
      <c r="AI397" s="213">
        <f t="shared" ca="1" si="104"/>
        <v>0</v>
      </c>
      <c r="AJ397" s="213" t="str">
        <f t="shared" ca="1" si="94"/>
        <v/>
      </c>
      <c r="AK397" s="213" t="str">
        <f t="shared" ca="1" si="95"/>
        <v/>
      </c>
      <c r="AL397" s="213" t="str">
        <f t="shared" ca="1" si="96"/>
        <v/>
      </c>
      <c r="AM397" s="213" t="str">
        <f t="shared" ca="1" si="97"/>
        <v/>
      </c>
      <c r="AN397" s="213" t="str">
        <f t="shared" ca="1" si="98"/>
        <v/>
      </c>
      <c r="AO397" s="213" t="str">
        <f t="shared" ca="1" si="99"/>
        <v/>
      </c>
      <c r="AP397" s="213" t="str">
        <f t="shared" ca="1" si="100"/>
        <v/>
      </c>
      <c r="AQ397" s="213" t="str">
        <f t="shared" ca="1" si="101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2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39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35">
      <c r="A398" s="258"/>
      <c r="P398" s="203"/>
      <c r="Q398" s="203"/>
      <c r="R398" s="203"/>
      <c r="S398" s="203"/>
      <c r="T398" s="203"/>
      <c r="U398" s="213"/>
      <c r="V398" s="255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5">COUNTIF($X398:$AB398,"="&amp;AD$2)</f>
        <v>0</v>
      </c>
      <c r="AE398" s="213">
        <f t="shared" ca="1" si="105"/>
        <v>0</v>
      </c>
      <c r="AF398" s="213">
        <f t="shared" ca="1" si="105"/>
        <v>0</v>
      </c>
      <c r="AG398" s="213">
        <f t="shared" ca="1" si="105"/>
        <v>0</v>
      </c>
      <c r="AH398" s="213">
        <f t="shared" ca="1" si="105"/>
        <v>0</v>
      </c>
      <c r="AI398" s="213">
        <f t="shared" ca="1" si="104"/>
        <v>0</v>
      </c>
      <c r="AJ398" s="213" t="str">
        <f t="shared" ca="1" si="94"/>
        <v/>
      </c>
      <c r="AK398" s="213" t="str">
        <f t="shared" ca="1" si="95"/>
        <v/>
      </c>
      <c r="AL398" s="213" t="str">
        <f t="shared" ca="1" si="96"/>
        <v/>
      </c>
      <c r="AM398" s="213" t="str">
        <f t="shared" ca="1" si="97"/>
        <v/>
      </c>
      <c r="AN398" s="213" t="str">
        <f t="shared" ca="1" si="98"/>
        <v/>
      </c>
      <c r="AO398" s="213" t="str">
        <f t="shared" ca="1" si="99"/>
        <v/>
      </c>
      <c r="AP398" s="213" t="str">
        <f t="shared" ca="1" si="100"/>
        <v/>
      </c>
      <c r="AQ398" s="213" t="str">
        <f t="shared" ca="1" si="101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2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39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35">
      <c r="A399" s="258"/>
      <c r="P399" s="203"/>
      <c r="Q399" s="203"/>
      <c r="R399" s="203"/>
      <c r="S399" s="203"/>
      <c r="T399" s="203"/>
      <c r="U399" s="213"/>
      <c r="V399" s="255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5"/>
        <v>0</v>
      </c>
      <c r="AE399" s="213">
        <f t="shared" ca="1" si="105"/>
        <v>0</v>
      </c>
      <c r="AF399" s="213">
        <f t="shared" ca="1" si="105"/>
        <v>0</v>
      </c>
      <c r="AG399" s="213">
        <f t="shared" ca="1" si="105"/>
        <v>0</v>
      </c>
      <c r="AH399" s="213">
        <f t="shared" ca="1" si="105"/>
        <v>0</v>
      </c>
      <c r="AI399" s="213">
        <f t="shared" ca="1" si="104"/>
        <v>0</v>
      </c>
      <c r="AJ399" s="213" t="str">
        <f t="shared" ca="1" si="94"/>
        <v/>
      </c>
      <c r="AK399" s="213" t="str">
        <f t="shared" ca="1" si="95"/>
        <v/>
      </c>
      <c r="AL399" s="213" t="str">
        <f t="shared" ca="1" si="96"/>
        <v/>
      </c>
      <c r="AM399" s="213" t="str">
        <f t="shared" ca="1" si="97"/>
        <v/>
      </c>
      <c r="AN399" s="213" t="str">
        <f t="shared" ca="1" si="98"/>
        <v/>
      </c>
      <c r="AO399" s="213" t="str">
        <f t="shared" ca="1" si="99"/>
        <v/>
      </c>
      <c r="AP399" s="213" t="str">
        <f t="shared" ca="1" si="100"/>
        <v/>
      </c>
      <c r="AQ399" s="213" t="str">
        <f t="shared" ca="1" si="101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2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39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35">
      <c r="A400" s="258"/>
      <c r="P400" s="203"/>
      <c r="Q400" s="203"/>
      <c r="R400" s="203"/>
      <c r="S400" s="203"/>
      <c r="T400" s="203"/>
      <c r="U400" s="213"/>
      <c r="V400" s="255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5"/>
        <v>0</v>
      </c>
      <c r="AE400" s="213">
        <f t="shared" ca="1" si="105"/>
        <v>0</v>
      </c>
      <c r="AF400" s="213">
        <f t="shared" ca="1" si="105"/>
        <v>0</v>
      </c>
      <c r="AG400" s="213">
        <f t="shared" ca="1" si="105"/>
        <v>0</v>
      </c>
      <c r="AH400" s="213">
        <f t="shared" ca="1" si="105"/>
        <v>0</v>
      </c>
      <c r="AI400" s="213">
        <f t="shared" ca="1" si="104"/>
        <v>0</v>
      </c>
      <c r="AJ400" s="213" t="str">
        <f t="shared" ca="1" si="94"/>
        <v/>
      </c>
      <c r="AK400" s="213" t="str">
        <f t="shared" ca="1" si="95"/>
        <v/>
      </c>
      <c r="AL400" s="213" t="str">
        <f t="shared" ca="1" si="96"/>
        <v/>
      </c>
      <c r="AM400" s="213" t="str">
        <f t="shared" ca="1" si="97"/>
        <v/>
      </c>
      <c r="AN400" s="213" t="str">
        <f t="shared" ca="1" si="98"/>
        <v/>
      </c>
      <c r="AO400" s="213" t="str">
        <f t="shared" ca="1" si="99"/>
        <v/>
      </c>
      <c r="AP400" s="213" t="str">
        <f t="shared" ca="1" si="100"/>
        <v/>
      </c>
      <c r="AQ400" s="213" t="str">
        <f t="shared" ca="1" si="101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2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39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35">
      <c r="A401" s="258"/>
      <c r="P401" s="203"/>
      <c r="Q401" s="203"/>
      <c r="R401" s="203"/>
      <c r="S401" s="203"/>
      <c r="T401" s="203"/>
      <c r="U401" s="213"/>
      <c r="V401" s="255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5"/>
        <v>0</v>
      </c>
      <c r="AE401" s="213">
        <f t="shared" ca="1" si="105"/>
        <v>0</v>
      </c>
      <c r="AF401" s="213">
        <f t="shared" ca="1" si="105"/>
        <v>0</v>
      </c>
      <c r="AG401" s="213">
        <f t="shared" ca="1" si="105"/>
        <v>0</v>
      </c>
      <c r="AH401" s="213">
        <f t="shared" ca="1" si="105"/>
        <v>0</v>
      </c>
      <c r="AI401" s="213">
        <f t="shared" ca="1" si="104"/>
        <v>0</v>
      </c>
      <c r="AJ401" s="213" t="str">
        <f t="shared" ca="1" si="94"/>
        <v/>
      </c>
      <c r="AK401" s="213" t="str">
        <f t="shared" ca="1" si="95"/>
        <v/>
      </c>
      <c r="AL401" s="213" t="str">
        <f t="shared" ca="1" si="96"/>
        <v/>
      </c>
      <c r="AM401" s="213" t="str">
        <f t="shared" ca="1" si="97"/>
        <v/>
      </c>
      <c r="AN401" s="213" t="str">
        <f t="shared" ca="1" si="98"/>
        <v/>
      </c>
      <c r="AO401" s="213" t="str">
        <f t="shared" ca="1" si="99"/>
        <v/>
      </c>
      <c r="AP401" s="213" t="str">
        <f t="shared" ca="1" si="100"/>
        <v/>
      </c>
      <c r="AQ401" s="213" t="str">
        <f t="shared" ca="1" si="101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2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39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35">
      <c r="A402" s="258"/>
      <c r="P402" s="203"/>
      <c r="Q402" s="203"/>
      <c r="R402" s="203"/>
      <c r="S402" s="203"/>
      <c r="T402" s="203"/>
      <c r="U402" s="213"/>
      <c r="V402" s="255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5"/>
        <v>0</v>
      </c>
      <c r="AE402" s="213">
        <f t="shared" ca="1" si="105"/>
        <v>0</v>
      </c>
      <c r="AF402" s="213">
        <f t="shared" ca="1" si="105"/>
        <v>0</v>
      </c>
      <c r="AG402" s="213">
        <f t="shared" ca="1" si="105"/>
        <v>0</v>
      </c>
      <c r="AH402" s="213">
        <f t="shared" ca="1" si="105"/>
        <v>0</v>
      </c>
      <c r="AI402" s="213">
        <f t="shared" ca="1" si="104"/>
        <v>0</v>
      </c>
      <c r="AJ402" s="213" t="str">
        <f t="shared" ca="1" si="94"/>
        <v/>
      </c>
      <c r="AK402" s="213" t="str">
        <f t="shared" ca="1" si="95"/>
        <v/>
      </c>
      <c r="AL402" s="213" t="str">
        <f t="shared" ca="1" si="96"/>
        <v/>
      </c>
      <c r="AM402" s="213" t="str">
        <f t="shared" ca="1" si="97"/>
        <v/>
      </c>
      <c r="AN402" s="213" t="str">
        <f t="shared" ca="1" si="98"/>
        <v/>
      </c>
      <c r="AO402" s="213" t="str">
        <f t="shared" ca="1" si="99"/>
        <v/>
      </c>
      <c r="AP402" s="213" t="str">
        <f t="shared" ca="1" si="100"/>
        <v/>
      </c>
      <c r="AQ402" s="213" t="str">
        <f t="shared" ca="1" si="101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2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39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35">
      <c r="A403" s="258"/>
      <c r="P403" s="203"/>
      <c r="Q403" s="203"/>
      <c r="R403" s="203"/>
      <c r="S403" s="203"/>
      <c r="T403" s="203"/>
      <c r="U403" s="213"/>
      <c r="V403" s="255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5"/>
        <v>0</v>
      </c>
      <c r="AE403" s="213">
        <f t="shared" ca="1" si="105"/>
        <v>0</v>
      </c>
      <c r="AF403" s="213">
        <f t="shared" ca="1" si="105"/>
        <v>0</v>
      </c>
      <c r="AG403" s="213">
        <f t="shared" ca="1" si="105"/>
        <v>0</v>
      </c>
      <c r="AH403" s="213">
        <f t="shared" ca="1" si="105"/>
        <v>0</v>
      </c>
      <c r="AI403" s="213">
        <f t="shared" ca="1" si="104"/>
        <v>0</v>
      </c>
      <c r="AJ403" s="213" t="str">
        <f t="shared" ref="AJ403:AJ466" ca="1" si="106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7">IF(AD403=0,"",IF($X403=AD$2,"/R1","")&amp;IF($Y403=AD$2,"/R2","")&amp;IF($Z403=AD$2,"/R3","")&amp;IF($AA403=AD$2,"/F","")&amp;IF($AB403=AD$2,"/PO",""))</f>
        <v/>
      </c>
      <c r="AL403" s="213" t="str">
        <f t="shared" ref="AL403:AL466" ca="1" si="108">IF(AE403=0,"",IF($X403=AE$2,"/R1","")&amp;IF($Y403=AE$2,"/R2","")&amp;IF($Z403=AE$2,"/R3","")&amp;IF($AA403=AE$2,"/F","")&amp;IF($AB403=AE$2,"/PO",""))</f>
        <v/>
      </c>
      <c r="AM403" s="213" t="str">
        <f t="shared" ref="AM403:AM466" ca="1" si="109">IF(AF403=0,"",IF($X403=AF$2,"/R1","")&amp;IF($Y403=AF$2,"/R2","")&amp;IF($Z403=AF$2,"/R3","")&amp;IF($AA403=AF$2,"/F","")&amp;IF($AB403=AF$2,"/PO",""))</f>
        <v/>
      </c>
      <c r="AN403" s="213" t="str">
        <f t="shared" ref="AN403:AN466" ca="1" si="110">IF(AG403=0,"",IF($X403=AG$2,"/R1","")&amp;IF($Y403=AG$2,"/R2","")&amp;IF($Z403=AG$2,"/R3","")&amp;IF($AA403=AG$2,"/F","")&amp;IF($AB403=AG$2,"/PO",""))</f>
        <v/>
      </c>
      <c r="AO403" s="213" t="str">
        <f t="shared" ref="AO403:AO466" ca="1" si="111">IF(AH403=0,"",IF($X403=AH$2,"/R1","")&amp;IF($Y403=AH$2,"/R2","")&amp;IF($Z403=AH$2,"/R3","")&amp;IF($AA403=AH$2,"/F","")&amp;IF($AB403=AH$2,"/PO",""))</f>
        <v/>
      </c>
      <c r="AP403" s="213" t="str">
        <f t="shared" ref="AP403:AP466" ca="1" si="112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3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4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39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3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5"/>
        <v>0</v>
      </c>
      <c r="AE404" s="213">
        <f t="shared" ca="1" si="105"/>
        <v>0</v>
      </c>
      <c r="AF404" s="213">
        <f t="shared" ca="1" si="105"/>
        <v>0</v>
      </c>
      <c r="AG404" s="213">
        <f t="shared" ca="1" si="105"/>
        <v>0</v>
      </c>
      <c r="AH404" s="213">
        <f t="shared" ca="1" si="105"/>
        <v>0</v>
      </c>
      <c r="AI404" s="213">
        <f t="shared" ca="1" si="104"/>
        <v>0</v>
      </c>
      <c r="AJ404" s="213" t="str">
        <f t="shared" ca="1" si="106"/>
        <v/>
      </c>
      <c r="AK404" s="213" t="str">
        <f t="shared" ca="1" si="107"/>
        <v/>
      </c>
      <c r="AL404" s="213" t="str">
        <f t="shared" ca="1" si="108"/>
        <v/>
      </c>
      <c r="AM404" s="213" t="str">
        <f t="shared" ca="1" si="109"/>
        <v/>
      </c>
      <c r="AN404" s="213" t="str">
        <f t="shared" ca="1" si="110"/>
        <v/>
      </c>
      <c r="AO404" s="213" t="str">
        <f t="shared" ca="1" si="111"/>
        <v/>
      </c>
      <c r="AP404" s="213" t="str">
        <f t="shared" ca="1" si="112"/>
        <v/>
      </c>
      <c r="AQ404" s="213" t="str">
        <f t="shared" ca="1" si="113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4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3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5"/>
        <v>0</v>
      </c>
      <c r="AE405" s="213">
        <f t="shared" ca="1" si="105"/>
        <v>0</v>
      </c>
      <c r="AF405" s="213">
        <f t="shared" ca="1" si="105"/>
        <v>0</v>
      </c>
      <c r="AG405" s="213">
        <f t="shared" ca="1" si="105"/>
        <v>0</v>
      </c>
      <c r="AH405" s="213">
        <f t="shared" ca="1" si="105"/>
        <v>0</v>
      </c>
      <c r="AI405" s="213">
        <f t="shared" ca="1" si="104"/>
        <v>0</v>
      </c>
      <c r="AJ405" s="213" t="str">
        <f t="shared" ca="1" si="106"/>
        <v/>
      </c>
      <c r="AK405" s="213" t="str">
        <f t="shared" ca="1" si="107"/>
        <v/>
      </c>
      <c r="AL405" s="213" t="str">
        <f t="shared" ca="1" si="108"/>
        <v/>
      </c>
      <c r="AM405" s="213" t="str">
        <f t="shared" ca="1" si="109"/>
        <v/>
      </c>
      <c r="AN405" s="213" t="str">
        <f t="shared" ca="1" si="110"/>
        <v/>
      </c>
      <c r="AO405" s="213" t="str">
        <f t="shared" ca="1" si="111"/>
        <v/>
      </c>
      <c r="AP405" s="213" t="str">
        <f t="shared" ca="1" si="112"/>
        <v/>
      </c>
      <c r="AQ405" s="213" t="str">
        <f t="shared" ca="1" si="113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4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3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5"/>
        <v>0</v>
      </c>
      <c r="AE406" s="213">
        <f t="shared" ca="1" si="105"/>
        <v>0</v>
      </c>
      <c r="AF406" s="213">
        <f t="shared" ca="1" si="105"/>
        <v>0</v>
      </c>
      <c r="AG406" s="213">
        <f t="shared" ca="1" si="105"/>
        <v>0</v>
      </c>
      <c r="AH406" s="213">
        <f t="shared" ca="1" si="105"/>
        <v>0</v>
      </c>
      <c r="AI406" s="213">
        <f t="shared" ca="1" si="104"/>
        <v>0</v>
      </c>
      <c r="AJ406" s="213" t="str">
        <f t="shared" ca="1" si="106"/>
        <v/>
      </c>
      <c r="AK406" s="213" t="str">
        <f t="shared" ca="1" si="107"/>
        <v/>
      </c>
      <c r="AL406" s="213" t="str">
        <f t="shared" ca="1" si="108"/>
        <v/>
      </c>
      <c r="AM406" s="213" t="str">
        <f t="shared" ca="1" si="109"/>
        <v/>
      </c>
      <c r="AN406" s="213" t="str">
        <f t="shared" ca="1" si="110"/>
        <v/>
      </c>
      <c r="AO406" s="213" t="str">
        <f t="shared" ca="1" si="111"/>
        <v/>
      </c>
      <c r="AP406" s="213" t="str">
        <f t="shared" ca="1" si="112"/>
        <v/>
      </c>
      <c r="AQ406" s="213" t="str">
        <f t="shared" ca="1" si="113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4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3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5"/>
        <v>0</v>
      </c>
      <c r="AE407" s="213">
        <f t="shared" ca="1" si="105"/>
        <v>0</v>
      </c>
      <c r="AF407" s="213">
        <f t="shared" ca="1" si="105"/>
        <v>0</v>
      </c>
      <c r="AG407" s="213">
        <f t="shared" ca="1" si="105"/>
        <v>0</v>
      </c>
      <c r="AH407" s="213">
        <f t="shared" ca="1" si="105"/>
        <v>0</v>
      </c>
      <c r="AI407" s="213">
        <f t="shared" ca="1" si="104"/>
        <v>0</v>
      </c>
      <c r="AJ407" s="213" t="str">
        <f t="shared" ca="1" si="106"/>
        <v/>
      </c>
      <c r="AK407" s="213" t="str">
        <f t="shared" ca="1" si="107"/>
        <v/>
      </c>
      <c r="AL407" s="213" t="str">
        <f t="shared" ca="1" si="108"/>
        <v/>
      </c>
      <c r="AM407" s="213" t="str">
        <f t="shared" ca="1" si="109"/>
        <v/>
      </c>
      <c r="AN407" s="213" t="str">
        <f t="shared" ca="1" si="110"/>
        <v/>
      </c>
      <c r="AO407" s="213" t="str">
        <f t="shared" ca="1" si="111"/>
        <v/>
      </c>
      <c r="AP407" s="213" t="str">
        <f t="shared" ca="1" si="112"/>
        <v/>
      </c>
      <c r="AQ407" s="213" t="str">
        <f t="shared" ca="1" si="113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4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3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5"/>
        <v>0</v>
      </c>
      <c r="AE408" s="213">
        <f t="shared" ca="1" si="105"/>
        <v>0</v>
      </c>
      <c r="AF408" s="213">
        <f t="shared" ca="1" si="105"/>
        <v>0</v>
      </c>
      <c r="AG408" s="213">
        <f t="shared" ca="1" si="105"/>
        <v>0</v>
      </c>
      <c r="AH408" s="213">
        <f t="shared" ca="1" si="105"/>
        <v>0</v>
      </c>
      <c r="AI408" s="213">
        <f t="shared" ca="1" si="104"/>
        <v>0</v>
      </c>
      <c r="AJ408" s="213" t="str">
        <f t="shared" ca="1" si="106"/>
        <v/>
      </c>
      <c r="AK408" s="213" t="str">
        <f t="shared" ca="1" si="107"/>
        <v/>
      </c>
      <c r="AL408" s="213" t="str">
        <f t="shared" ca="1" si="108"/>
        <v/>
      </c>
      <c r="AM408" s="213" t="str">
        <f t="shared" ca="1" si="109"/>
        <v/>
      </c>
      <c r="AN408" s="213" t="str">
        <f t="shared" ca="1" si="110"/>
        <v/>
      </c>
      <c r="AO408" s="213" t="str">
        <f t="shared" ca="1" si="111"/>
        <v/>
      </c>
      <c r="AP408" s="213" t="str">
        <f t="shared" ca="1" si="112"/>
        <v/>
      </c>
      <c r="AQ408" s="213" t="str">
        <f t="shared" ca="1" si="113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4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3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5"/>
        <v>0</v>
      </c>
      <c r="AE409" s="213">
        <f t="shared" ca="1" si="105"/>
        <v>0</v>
      </c>
      <c r="AF409" s="213">
        <f t="shared" ca="1" si="105"/>
        <v>0</v>
      </c>
      <c r="AG409" s="213">
        <f t="shared" ca="1" si="105"/>
        <v>0</v>
      </c>
      <c r="AH409" s="213">
        <f t="shared" ca="1" si="105"/>
        <v>0</v>
      </c>
      <c r="AI409" s="213">
        <f t="shared" ca="1" si="104"/>
        <v>0</v>
      </c>
      <c r="AJ409" s="213" t="str">
        <f t="shared" ca="1" si="106"/>
        <v/>
      </c>
      <c r="AK409" s="213" t="str">
        <f t="shared" ca="1" si="107"/>
        <v/>
      </c>
      <c r="AL409" s="213" t="str">
        <f t="shared" ca="1" si="108"/>
        <v/>
      </c>
      <c r="AM409" s="213" t="str">
        <f t="shared" ca="1" si="109"/>
        <v/>
      </c>
      <c r="AN409" s="213" t="str">
        <f t="shared" ca="1" si="110"/>
        <v/>
      </c>
      <c r="AO409" s="213" t="str">
        <f t="shared" ca="1" si="111"/>
        <v/>
      </c>
      <c r="AP409" s="213" t="str">
        <f t="shared" ca="1" si="112"/>
        <v/>
      </c>
      <c r="AQ409" s="213" t="str">
        <f t="shared" ca="1" si="113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4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3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5"/>
        <v>0</v>
      </c>
      <c r="AE410" s="213">
        <f t="shared" ca="1" si="105"/>
        <v>0</v>
      </c>
      <c r="AF410" s="213">
        <f t="shared" ca="1" si="105"/>
        <v>0</v>
      </c>
      <c r="AG410" s="213">
        <f t="shared" ca="1" si="105"/>
        <v>0</v>
      </c>
      <c r="AH410" s="213">
        <f t="shared" ca="1" si="105"/>
        <v>0</v>
      </c>
      <c r="AI410" s="213">
        <f t="shared" ca="1" si="104"/>
        <v>0</v>
      </c>
      <c r="AJ410" s="213" t="str">
        <f t="shared" ca="1" si="106"/>
        <v/>
      </c>
      <c r="AK410" s="213" t="str">
        <f t="shared" ca="1" si="107"/>
        <v/>
      </c>
      <c r="AL410" s="213" t="str">
        <f t="shared" ca="1" si="108"/>
        <v/>
      </c>
      <c r="AM410" s="213" t="str">
        <f t="shared" ca="1" si="109"/>
        <v/>
      </c>
      <c r="AN410" s="213" t="str">
        <f t="shared" ca="1" si="110"/>
        <v/>
      </c>
      <c r="AO410" s="213" t="str">
        <f t="shared" ca="1" si="111"/>
        <v/>
      </c>
      <c r="AP410" s="213" t="str">
        <f t="shared" ca="1" si="112"/>
        <v/>
      </c>
      <c r="AQ410" s="213" t="str">
        <f t="shared" ca="1" si="113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4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3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5"/>
        <v>0</v>
      </c>
      <c r="AE411" s="213">
        <f t="shared" ca="1" si="105"/>
        <v>0</v>
      </c>
      <c r="AF411" s="213">
        <f t="shared" ca="1" si="105"/>
        <v>0</v>
      </c>
      <c r="AG411" s="213">
        <f t="shared" ca="1" si="105"/>
        <v>0</v>
      </c>
      <c r="AH411" s="213">
        <f t="shared" ca="1" si="105"/>
        <v>0</v>
      </c>
      <c r="AI411" s="213">
        <f t="shared" ca="1" si="104"/>
        <v>0</v>
      </c>
      <c r="AJ411" s="213" t="str">
        <f t="shared" ca="1" si="106"/>
        <v/>
      </c>
      <c r="AK411" s="213" t="str">
        <f t="shared" ca="1" si="107"/>
        <v/>
      </c>
      <c r="AL411" s="213" t="str">
        <f t="shared" ca="1" si="108"/>
        <v/>
      </c>
      <c r="AM411" s="213" t="str">
        <f t="shared" ca="1" si="109"/>
        <v/>
      </c>
      <c r="AN411" s="213" t="str">
        <f t="shared" ca="1" si="110"/>
        <v/>
      </c>
      <c r="AO411" s="213" t="str">
        <f t="shared" ca="1" si="111"/>
        <v/>
      </c>
      <c r="AP411" s="213" t="str">
        <f t="shared" ca="1" si="112"/>
        <v/>
      </c>
      <c r="AQ411" s="213" t="str">
        <f t="shared" ca="1" si="113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4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3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5"/>
        <v>0</v>
      </c>
      <c r="AE412" s="213">
        <f t="shared" ca="1" si="105"/>
        <v>0</v>
      </c>
      <c r="AF412" s="213">
        <f t="shared" ca="1" si="105"/>
        <v>0</v>
      </c>
      <c r="AG412" s="213">
        <f t="shared" ca="1" si="105"/>
        <v>0</v>
      </c>
      <c r="AH412" s="213">
        <f t="shared" ca="1" si="105"/>
        <v>0</v>
      </c>
      <c r="AI412" s="213">
        <f t="shared" ca="1" si="104"/>
        <v>0</v>
      </c>
      <c r="AJ412" s="213" t="str">
        <f t="shared" ca="1" si="106"/>
        <v/>
      </c>
      <c r="AK412" s="213" t="str">
        <f t="shared" ca="1" si="107"/>
        <v/>
      </c>
      <c r="AL412" s="213" t="str">
        <f t="shared" ca="1" si="108"/>
        <v/>
      </c>
      <c r="AM412" s="213" t="str">
        <f t="shared" ca="1" si="109"/>
        <v/>
      </c>
      <c r="AN412" s="213" t="str">
        <f t="shared" ca="1" si="110"/>
        <v/>
      </c>
      <c r="AO412" s="213" t="str">
        <f t="shared" ca="1" si="111"/>
        <v/>
      </c>
      <c r="AP412" s="213" t="str">
        <f t="shared" ca="1" si="112"/>
        <v/>
      </c>
      <c r="AQ412" s="213" t="str">
        <f t="shared" ca="1" si="113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4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3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5"/>
        <v>0</v>
      </c>
      <c r="AE413" s="213">
        <f t="shared" ca="1" si="105"/>
        <v>0</v>
      </c>
      <c r="AF413" s="213">
        <f t="shared" ca="1" si="105"/>
        <v>0</v>
      </c>
      <c r="AG413" s="213">
        <f t="shared" ca="1" si="105"/>
        <v>0</v>
      </c>
      <c r="AH413" s="213">
        <f t="shared" ca="1" si="105"/>
        <v>0</v>
      </c>
      <c r="AI413" s="213">
        <f t="shared" ca="1" si="104"/>
        <v>0</v>
      </c>
      <c r="AJ413" s="213" t="str">
        <f t="shared" ca="1" si="106"/>
        <v/>
      </c>
      <c r="AK413" s="213" t="str">
        <f t="shared" ca="1" si="107"/>
        <v/>
      </c>
      <c r="AL413" s="213" t="str">
        <f t="shared" ca="1" si="108"/>
        <v/>
      </c>
      <c r="AM413" s="213" t="str">
        <f t="shared" ca="1" si="109"/>
        <v/>
      </c>
      <c r="AN413" s="213" t="str">
        <f t="shared" ca="1" si="110"/>
        <v/>
      </c>
      <c r="AO413" s="213" t="str">
        <f t="shared" ca="1" si="111"/>
        <v/>
      </c>
      <c r="AP413" s="213" t="str">
        <f t="shared" ca="1" si="112"/>
        <v/>
      </c>
      <c r="AQ413" s="213" t="str">
        <f t="shared" ca="1" si="113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4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3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5"/>
        <v>0</v>
      </c>
      <c r="AE414" s="213">
        <f t="shared" ca="1" si="105"/>
        <v>0</v>
      </c>
      <c r="AF414" s="213">
        <f t="shared" ca="1" si="105"/>
        <v>0</v>
      </c>
      <c r="AG414" s="213">
        <f t="shared" ca="1" si="105"/>
        <v>0</v>
      </c>
      <c r="AH414" s="213">
        <f t="shared" ca="1" si="105"/>
        <v>0</v>
      </c>
      <c r="AI414" s="213">
        <f t="shared" ca="1" si="104"/>
        <v>0</v>
      </c>
      <c r="AJ414" s="213" t="str">
        <f t="shared" ca="1" si="106"/>
        <v/>
      </c>
      <c r="AK414" s="213" t="str">
        <f t="shared" ca="1" si="107"/>
        <v/>
      </c>
      <c r="AL414" s="213" t="str">
        <f t="shared" ca="1" si="108"/>
        <v/>
      </c>
      <c r="AM414" s="213" t="str">
        <f t="shared" ca="1" si="109"/>
        <v/>
      </c>
      <c r="AN414" s="213" t="str">
        <f t="shared" ca="1" si="110"/>
        <v/>
      </c>
      <c r="AO414" s="213" t="str">
        <f t="shared" ca="1" si="111"/>
        <v/>
      </c>
      <c r="AP414" s="213" t="str">
        <f t="shared" ca="1" si="112"/>
        <v/>
      </c>
      <c r="AQ414" s="213" t="str">
        <f t="shared" ca="1" si="113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4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3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5"/>
        <v>0</v>
      </c>
      <c r="AE415" s="213">
        <f t="shared" ca="1" si="105"/>
        <v>0</v>
      </c>
      <c r="AF415" s="213">
        <f t="shared" ca="1" si="105"/>
        <v>0</v>
      </c>
      <c r="AG415" s="213">
        <f t="shared" ca="1" si="105"/>
        <v>0</v>
      </c>
      <c r="AH415" s="213">
        <f t="shared" ca="1" si="105"/>
        <v>0</v>
      </c>
      <c r="AI415" s="213">
        <f t="shared" ca="1" si="104"/>
        <v>0</v>
      </c>
      <c r="AJ415" s="213" t="str">
        <f t="shared" ca="1" si="106"/>
        <v/>
      </c>
      <c r="AK415" s="213" t="str">
        <f t="shared" ca="1" si="107"/>
        <v/>
      </c>
      <c r="AL415" s="213" t="str">
        <f t="shared" ca="1" si="108"/>
        <v/>
      </c>
      <c r="AM415" s="213" t="str">
        <f t="shared" ca="1" si="109"/>
        <v/>
      </c>
      <c r="AN415" s="213" t="str">
        <f t="shared" ca="1" si="110"/>
        <v/>
      </c>
      <c r="AO415" s="213" t="str">
        <f t="shared" ca="1" si="111"/>
        <v/>
      </c>
      <c r="AP415" s="213" t="str">
        <f t="shared" ca="1" si="112"/>
        <v/>
      </c>
      <c r="AQ415" s="213" t="str">
        <f t="shared" ca="1" si="113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4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3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5"/>
        <v>0</v>
      </c>
      <c r="AE416" s="213">
        <f t="shared" ca="1" si="105"/>
        <v>0</v>
      </c>
      <c r="AF416" s="213">
        <f t="shared" ca="1" si="105"/>
        <v>0</v>
      </c>
      <c r="AG416" s="213">
        <f t="shared" ca="1" si="105"/>
        <v>0</v>
      </c>
      <c r="AH416" s="213">
        <f t="shared" ca="1" si="105"/>
        <v>0</v>
      </c>
      <c r="AI416" s="213">
        <f t="shared" ca="1" si="104"/>
        <v>0</v>
      </c>
      <c r="AJ416" s="213" t="str">
        <f t="shared" ca="1" si="106"/>
        <v/>
      </c>
      <c r="AK416" s="213" t="str">
        <f t="shared" ca="1" si="107"/>
        <v/>
      </c>
      <c r="AL416" s="213" t="str">
        <f t="shared" ca="1" si="108"/>
        <v/>
      </c>
      <c r="AM416" s="213" t="str">
        <f t="shared" ca="1" si="109"/>
        <v/>
      </c>
      <c r="AN416" s="213" t="str">
        <f t="shared" ca="1" si="110"/>
        <v/>
      </c>
      <c r="AO416" s="213" t="str">
        <f t="shared" ca="1" si="111"/>
        <v/>
      </c>
      <c r="AP416" s="213" t="str">
        <f t="shared" ca="1" si="112"/>
        <v/>
      </c>
      <c r="AQ416" s="213" t="str">
        <f t="shared" ca="1" si="113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4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3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5"/>
        <v>0</v>
      </c>
      <c r="AE417" s="213">
        <f t="shared" ca="1" si="105"/>
        <v>0</v>
      </c>
      <c r="AF417" s="213">
        <f t="shared" ca="1" si="105"/>
        <v>0</v>
      </c>
      <c r="AG417" s="213">
        <f t="shared" ca="1" si="105"/>
        <v>0</v>
      </c>
      <c r="AH417" s="213">
        <f t="shared" ca="1" si="105"/>
        <v>0</v>
      </c>
      <c r="AI417" s="213">
        <f t="shared" ca="1" si="104"/>
        <v>0</v>
      </c>
      <c r="AJ417" s="213" t="str">
        <f t="shared" ca="1" si="106"/>
        <v/>
      </c>
      <c r="AK417" s="213" t="str">
        <f t="shared" ca="1" si="107"/>
        <v/>
      </c>
      <c r="AL417" s="213" t="str">
        <f t="shared" ca="1" si="108"/>
        <v/>
      </c>
      <c r="AM417" s="213" t="str">
        <f t="shared" ca="1" si="109"/>
        <v/>
      </c>
      <c r="AN417" s="213" t="str">
        <f t="shared" ca="1" si="110"/>
        <v/>
      </c>
      <c r="AO417" s="213" t="str">
        <f t="shared" ca="1" si="111"/>
        <v/>
      </c>
      <c r="AP417" s="213" t="str">
        <f t="shared" ca="1" si="112"/>
        <v/>
      </c>
      <c r="AQ417" s="213" t="str">
        <f t="shared" ca="1" si="113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4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3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5"/>
        <v>0</v>
      </c>
      <c r="AE418" s="213">
        <f t="shared" ca="1" si="105"/>
        <v>0</v>
      </c>
      <c r="AF418" s="213">
        <f t="shared" ca="1" si="105"/>
        <v>0</v>
      </c>
      <c r="AG418" s="213">
        <f t="shared" ca="1" si="105"/>
        <v>0</v>
      </c>
      <c r="AH418" s="213">
        <f t="shared" ca="1" si="105"/>
        <v>0</v>
      </c>
      <c r="AI418" s="213">
        <f t="shared" ca="1" si="104"/>
        <v>0</v>
      </c>
      <c r="AJ418" s="213" t="str">
        <f t="shared" ca="1" si="106"/>
        <v/>
      </c>
      <c r="AK418" s="213" t="str">
        <f t="shared" ca="1" si="107"/>
        <v/>
      </c>
      <c r="AL418" s="213" t="str">
        <f t="shared" ca="1" si="108"/>
        <v/>
      </c>
      <c r="AM418" s="213" t="str">
        <f t="shared" ca="1" si="109"/>
        <v/>
      </c>
      <c r="AN418" s="213" t="str">
        <f t="shared" ca="1" si="110"/>
        <v/>
      </c>
      <c r="AO418" s="213" t="str">
        <f t="shared" ca="1" si="111"/>
        <v/>
      </c>
      <c r="AP418" s="213" t="str">
        <f t="shared" ca="1" si="112"/>
        <v/>
      </c>
      <c r="AQ418" s="213" t="str">
        <f t="shared" ca="1" si="113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4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3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5"/>
        <v>0</v>
      </c>
      <c r="AE419" s="213">
        <f t="shared" ca="1" si="105"/>
        <v>0</v>
      </c>
      <c r="AF419" s="213">
        <f t="shared" ca="1" si="105"/>
        <v>0</v>
      </c>
      <c r="AG419" s="213">
        <f t="shared" ca="1" si="105"/>
        <v>0</v>
      </c>
      <c r="AH419" s="213">
        <f t="shared" ca="1" si="105"/>
        <v>0</v>
      </c>
      <c r="AI419" s="213">
        <f t="shared" ca="1" si="104"/>
        <v>0</v>
      </c>
      <c r="AJ419" s="213" t="str">
        <f t="shared" ca="1" si="106"/>
        <v/>
      </c>
      <c r="AK419" s="213" t="str">
        <f t="shared" ca="1" si="107"/>
        <v/>
      </c>
      <c r="AL419" s="213" t="str">
        <f t="shared" ca="1" si="108"/>
        <v/>
      </c>
      <c r="AM419" s="213" t="str">
        <f t="shared" ca="1" si="109"/>
        <v/>
      </c>
      <c r="AN419" s="213" t="str">
        <f t="shared" ca="1" si="110"/>
        <v/>
      </c>
      <c r="AO419" s="213" t="str">
        <f t="shared" ca="1" si="111"/>
        <v/>
      </c>
      <c r="AP419" s="213" t="str">
        <f t="shared" ca="1" si="112"/>
        <v/>
      </c>
      <c r="AQ419" s="213" t="str">
        <f t="shared" ca="1" si="113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4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3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5"/>
        <v>0</v>
      </c>
      <c r="AE420" s="213">
        <f t="shared" ca="1" si="105"/>
        <v>0</v>
      </c>
      <c r="AF420" s="213">
        <f t="shared" ca="1" si="105"/>
        <v>0</v>
      </c>
      <c r="AG420" s="213">
        <f t="shared" ca="1" si="105"/>
        <v>0</v>
      </c>
      <c r="AH420" s="213">
        <f t="shared" ca="1" si="105"/>
        <v>0</v>
      </c>
      <c r="AI420" s="213">
        <f t="shared" ca="1" si="104"/>
        <v>0</v>
      </c>
      <c r="AJ420" s="213" t="str">
        <f t="shared" ca="1" si="106"/>
        <v/>
      </c>
      <c r="AK420" s="213" t="str">
        <f t="shared" ca="1" si="107"/>
        <v/>
      </c>
      <c r="AL420" s="213" t="str">
        <f t="shared" ca="1" si="108"/>
        <v/>
      </c>
      <c r="AM420" s="213" t="str">
        <f t="shared" ca="1" si="109"/>
        <v/>
      </c>
      <c r="AN420" s="213" t="str">
        <f t="shared" ca="1" si="110"/>
        <v/>
      </c>
      <c r="AO420" s="213" t="str">
        <f t="shared" ca="1" si="111"/>
        <v/>
      </c>
      <c r="AP420" s="213" t="str">
        <f t="shared" ca="1" si="112"/>
        <v/>
      </c>
      <c r="AQ420" s="213" t="str">
        <f t="shared" ca="1" si="113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4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3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5"/>
        <v>0</v>
      </c>
      <c r="AE421" s="213">
        <f t="shared" ca="1" si="105"/>
        <v>0</v>
      </c>
      <c r="AF421" s="213">
        <f t="shared" ca="1" si="105"/>
        <v>0</v>
      </c>
      <c r="AG421" s="213">
        <f t="shared" ca="1" si="105"/>
        <v>0</v>
      </c>
      <c r="AH421" s="213">
        <f t="shared" ca="1" si="105"/>
        <v>0</v>
      </c>
      <c r="AI421" s="213">
        <f t="shared" ca="1" si="104"/>
        <v>0</v>
      </c>
      <c r="AJ421" s="213" t="str">
        <f t="shared" ca="1" si="106"/>
        <v/>
      </c>
      <c r="AK421" s="213" t="str">
        <f t="shared" ca="1" si="107"/>
        <v/>
      </c>
      <c r="AL421" s="213" t="str">
        <f t="shared" ca="1" si="108"/>
        <v/>
      </c>
      <c r="AM421" s="213" t="str">
        <f t="shared" ca="1" si="109"/>
        <v/>
      </c>
      <c r="AN421" s="213" t="str">
        <f t="shared" ca="1" si="110"/>
        <v/>
      </c>
      <c r="AO421" s="213" t="str">
        <f t="shared" ca="1" si="111"/>
        <v/>
      </c>
      <c r="AP421" s="213" t="str">
        <f t="shared" ca="1" si="112"/>
        <v/>
      </c>
      <c r="AQ421" s="213" t="str">
        <f t="shared" ca="1" si="113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4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3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5"/>
        <v>0</v>
      </c>
      <c r="AE422" s="213">
        <f t="shared" ca="1" si="105"/>
        <v>0</v>
      </c>
      <c r="AF422" s="213">
        <f t="shared" ca="1" si="105"/>
        <v>0</v>
      </c>
      <c r="AG422" s="213">
        <f t="shared" ca="1" si="105"/>
        <v>0</v>
      </c>
      <c r="AH422" s="213">
        <f t="shared" ca="1" si="105"/>
        <v>0</v>
      </c>
      <c r="AI422" s="213">
        <f t="shared" ca="1" si="104"/>
        <v>0</v>
      </c>
      <c r="AJ422" s="213" t="str">
        <f t="shared" ca="1" si="106"/>
        <v/>
      </c>
      <c r="AK422" s="213" t="str">
        <f t="shared" ca="1" si="107"/>
        <v/>
      </c>
      <c r="AL422" s="213" t="str">
        <f t="shared" ca="1" si="108"/>
        <v/>
      </c>
      <c r="AM422" s="213" t="str">
        <f t="shared" ca="1" si="109"/>
        <v/>
      </c>
      <c r="AN422" s="213" t="str">
        <f t="shared" ca="1" si="110"/>
        <v/>
      </c>
      <c r="AO422" s="213" t="str">
        <f t="shared" ca="1" si="111"/>
        <v/>
      </c>
      <c r="AP422" s="213" t="str">
        <f t="shared" ca="1" si="112"/>
        <v/>
      </c>
      <c r="AQ422" s="213" t="str">
        <f t="shared" ca="1" si="113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4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3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5"/>
        <v>0</v>
      </c>
      <c r="AE423" s="213">
        <f t="shared" ca="1" si="105"/>
        <v>0</v>
      </c>
      <c r="AF423" s="213">
        <f t="shared" ca="1" si="105"/>
        <v>0</v>
      </c>
      <c r="AG423" s="213">
        <f t="shared" ca="1" si="105"/>
        <v>0</v>
      </c>
      <c r="AH423" s="213">
        <f t="shared" ca="1" si="105"/>
        <v>0</v>
      </c>
      <c r="AI423" s="213">
        <f t="shared" ca="1" si="104"/>
        <v>0</v>
      </c>
      <c r="AJ423" s="213" t="str">
        <f t="shared" ca="1" si="106"/>
        <v/>
      </c>
      <c r="AK423" s="213" t="str">
        <f t="shared" ca="1" si="107"/>
        <v/>
      </c>
      <c r="AL423" s="213" t="str">
        <f t="shared" ca="1" si="108"/>
        <v/>
      </c>
      <c r="AM423" s="213" t="str">
        <f t="shared" ca="1" si="109"/>
        <v/>
      </c>
      <c r="AN423" s="213" t="str">
        <f t="shared" ca="1" si="110"/>
        <v/>
      </c>
      <c r="AO423" s="213" t="str">
        <f t="shared" ca="1" si="111"/>
        <v/>
      </c>
      <c r="AP423" s="213" t="str">
        <f t="shared" ca="1" si="112"/>
        <v/>
      </c>
      <c r="AQ423" s="213" t="str">
        <f t="shared" ca="1" si="113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4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3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5"/>
        <v>0</v>
      </c>
      <c r="AE424" s="213">
        <f t="shared" ca="1" si="105"/>
        <v>0</v>
      </c>
      <c r="AF424" s="213">
        <f t="shared" ca="1" si="105"/>
        <v>0</v>
      </c>
      <c r="AG424" s="213">
        <f t="shared" ca="1" si="105"/>
        <v>0</v>
      </c>
      <c r="AH424" s="213">
        <f t="shared" ca="1" si="105"/>
        <v>0</v>
      </c>
      <c r="AI424" s="213">
        <f t="shared" ca="1" si="104"/>
        <v>0</v>
      </c>
      <c r="AJ424" s="213" t="str">
        <f t="shared" ca="1" si="106"/>
        <v/>
      </c>
      <c r="AK424" s="213" t="str">
        <f t="shared" ca="1" si="107"/>
        <v/>
      </c>
      <c r="AL424" s="213" t="str">
        <f t="shared" ca="1" si="108"/>
        <v/>
      </c>
      <c r="AM424" s="213" t="str">
        <f t="shared" ca="1" si="109"/>
        <v/>
      </c>
      <c r="AN424" s="213" t="str">
        <f t="shared" ca="1" si="110"/>
        <v/>
      </c>
      <c r="AO424" s="213" t="str">
        <f t="shared" ca="1" si="111"/>
        <v/>
      </c>
      <c r="AP424" s="213" t="str">
        <f t="shared" ca="1" si="112"/>
        <v/>
      </c>
      <c r="AQ424" s="213" t="str">
        <f t="shared" ca="1" si="113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4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3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5"/>
        <v>0</v>
      </c>
      <c r="AE425" s="213">
        <f t="shared" ca="1" si="105"/>
        <v>0</v>
      </c>
      <c r="AF425" s="213">
        <f t="shared" ca="1" si="105"/>
        <v>0</v>
      </c>
      <c r="AG425" s="213">
        <f t="shared" ca="1" si="105"/>
        <v>0</v>
      </c>
      <c r="AH425" s="213">
        <f t="shared" ca="1" si="105"/>
        <v>0</v>
      </c>
      <c r="AI425" s="213">
        <f t="shared" ca="1" si="104"/>
        <v>0</v>
      </c>
      <c r="AJ425" s="213" t="str">
        <f t="shared" ca="1" si="106"/>
        <v/>
      </c>
      <c r="AK425" s="213" t="str">
        <f t="shared" ca="1" si="107"/>
        <v/>
      </c>
      <c r="AL425" s="213" t="str">
        <f t="shared" ca="1" si="108"/>
        <v/>
      </c>
      <c r="AM425" s="213" t="str">
        <f t="shared" ca="1" si="109"/>
        <v/>
      </c>
      <c r="AN425" s="213" t="str">
        <f t="shared" ca="1" si="110"/>
        <v/>
      </c>
      <c r="AO425" s="213" t="str">
        <f t="shared" ca="1" si="111"/>
        <v/>
      </c>
      <c r="AP425" s="213" t="str">
        <f t="shared" ca="1" si="112"/>
        <v/>
      </c>
      <c r="AQ425" s="213" t="str">
        <f t="shared" ca="1" si="113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4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3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5"/>
        <v>0</v>
      </c>
      <c r="AE426" s="213">
        <f t="shared" ca="1" si="105"/>
        <v>0</v>
      </c>
      <c r="AF426" s="213">
        <f t="shared" ca="1" si="105"/>
        <v>0</v>
      </c>
      <c r="AG426" s="213">
        <f t="shared" ca="1" si="105"/>
        <v>0</v>
      </c>
      <c r="AH426" s="213">
        <f t="shared" ca="1" si="105"/>
        <v>0</v>
      </c>
      <c r="AI426" s="213">
        <f t="shared" ca="1" si="104"/>
        <v>0</v>
      </c>
      <c r="AJ426" s="213" t="str">
        <f t="shared" ca="1" si="106"/>
        <v/>
      </c>
      <c r="AK426" s="213" t="str">
        <f t="shared" ca="1" si="107"/>
        <v/>
      </c>
      <c r="AL426" s="213" t="str">
        <f t="shared" ca="1" si="108"/>
        <v/>
      </c>
      <c r="AM426" s="213" t="str">
        <f t="shared" ca="1" si="109"/>
        <v/>
      </c>
      <c r="AN426" s="213" t="str">
        <f t="shared" ca="1" si="110"/>
        <v/>
      </c>
      <c r="AO426" s="213" t="str">
        <f t="shared" ca="1" si="111"/>
        <v/>
      </c>
      <c r="AP426" s="213" t="str">
        <f t="shared" ca="1" si="112"/>
        <v/>
      </c>
      <c r="AQ426" s="213" t="str">
        <f t="shared" ca="1" si="113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4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3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5"/>
        <v>0</v>
      </c>
      <c r="AE427" s="213">
        <f t="shared" ca="1" si="105"/>
        <v>0</v>
      </c>
      <c r="AF427" s="213">
        <f t="shared" ca="1" si="105"/>
        <v>0</v>
      </c>
      <c r="AG427" s="213">
        <f t="shared" ca="1" si="105"/>
        <v>0</v>
      </c>
      <c r="AH427" s="213">
        <f t="shared" ca="1" si="105"/>
        <v>0</v>
      </c>
      <c r="AI427" s="213">
        <f t="shared" ca="1" si="104"/>
        <v>0</v>
      </c>
      <c r="AJ427" s="213" t="str">
        <f t="shared" ca="1" si="106"/>
        <v/>
      </c>
      <c r="AK427" s="213" t="str">
        <f t="shared" ca="1" si="107"/>
        <v/>
      </c>
      <c r="AL427" s="213" t="str">
        <f t="shared" ca="1" si="108"/>
        <v/>
      </c>
      <c r="AM427" s="213" t="str">
        <f t="shared" ca="1" si="109"/>
        <v/>
      </c>
      <c r="AN427" s="213" t="str">
        <f t="shared" ca="1" si="110"/>
        <v/>
      </c>
      <c r="AO427" s="213" t="str">
        <f t="shared" ca="1" si="111"/>
        <v/>
      </c>
      <c r="AP427" s="213" t="str">
        <f t="shared" ca="1" si="112"/>
        <v/>
      </c>
      <c r="AQ427" s="213" t="str">
        <f t="shared" ca="1" si="113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4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3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5"/>
        <v>0</v>
      </c>
      <c r="AE428" s="213">
        <f t="shared" ca="1" si="105"/>
        <v>0</v>
      </c>
      <c r="AF428" s="213">
        <f t="shared" ca="1" si="105"/>
        <v>0</v>
      </c>
      <c r="AG428" s="213">
        <f t="shared" ca="1" si="105"/>
        <v>0</v>
      </c>
      <c r="AH428" s="213">
        <f t="shared" ca="1" si="105"/>
        <v>0</v>
      </c>
      <c r="AI428" s="213">
        <f t="shared" ca="1" si="104"/>
        <v>0</v>
      </c>
      <c r="AJ428" s="213" t="str">
        <f t="shared" ca="1" si="106"/>
        <v/>
      </c>
      <c r="AK428" s="213" t="str">
        <f t="shared" ca="1" si="107"/>
        <v/>
      </c>
      <c r="AL428" s="213" t="str">
        <f t="shared" ca="1" si="108"/>
        <v/>
      </c>
      <c r="AM428" s="213" t="str">
        <f t="shared" ca="1" si="109"/>
        <v/>
      </c>
      <c r="AN428" s="213" t="str">
        <f t="shared" ca="1" si="110"/>
        <v/>
      </c>
      <c r="AO428" s="213" t="str">
        <f t="shared" ca="1" si="111"/>
        <v/>
      </c>
      <c r="AP428" s="213" t="str">
        <f t="shared" ca="1" si="112"/>
        <v/>
      </c>
      <c r="AQ428" s="213" t="str">
        <f t="shared" ca="1" si="113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4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3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5"/>
        <v>0</v>
      </c>
      <c r="AE429" s="213">
        <f t="shared" ca="1" si="105"/>
        <v>0</v>
      </c>
      <c r="AF429" s="213">
        <f t="shared" ca="1" si="105"/>
        <v>0</v>
      </c>
      <c r="AG429" s="213">
        <f t="shared" ca="1" si="105"/>
        <v>0</v>
      </c>
      <c r="AH429" s="213">
        <f t="shared" ca="1" si="105"/>
        <v>0</v>
      </c>
      <c r="AI429" s="213">
        <f t="shared" ca="1" si="104"/>
        <v>0</v>
      </c>
      <c r="AJ429" s="213" t="str">
        <f t="shared" ca="1" si="106"/>
        <v/>
      </c>
      <c r="AK429" s="213" t="str">
        <f t="shared" ca="1" si="107"/>
        <v/>
      </c>
      <c r="AL429" s="213" t="str">
        <f t="shared" ca="1" si="108"/>
        <v/>
      </c>
      <c r="AM429" s="213" t="str">
        <f t="shared" ca="1" si="109"/>
        <v/>
      </c>
      <c r="AN429" s="213" t="str">
        <f t="shared" ca="1" si="110"/>
        <v/>
      </c>
      <c r="AO429" s="213" t="str">
        <f t="shared" ca="1" si="111"/>
        <v/>
      </c>
      <c r="AP429" s="213" t="str">
        <f t="shared" ca="1" si="112"/>
        <v/>
      </c>
      <c r="AQ429" s="213" t="str">
        <f t="shared" ca="1" si="113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4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3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5"/>
        <v>0</v>
      </c>
      <c r="AE430" s="213">
        <f t="shared" ca="1" si="105"/>
        <v>0</v>
      </c>
      <c r="AF430" s="213">
        <f t="shared" ca="1" si="105"/>
        <v>0</v>
      </c>
      <c r="AG430" s="213">
        <f t="shared" ca="1" si="105"/>
        <v>0</v>
      </c>
      <c r="AH430" s="213">
        <f t="shared" ca="1" si="105"/>
        <v>0</v>
      </c>
      <c r="AI430" s="213">
        <f t="shared" ca="1" si="104"/>
        <v>0</v>
      </c>
      <c r="AJ430" s="213" t="str">
        <f t="shared" ca="1" si="106"/>
        <v/>
      </c>
      <c r="AK430" s="213" t="str">
        <f t="shared" ca="1" si="107"/>
        <v/>
      </c>
      <c r="AL430" s="213" t="str">
        <f t="shared" ca="1" si="108"/>
        <v/>
      </c>
      <c r="AM430" s="213" t="str">
        <f t="shared" ca="1" si="109"/>
        <v/>
      </c>
      <c r="AN430" s="213" t="str">
        <f t="shared" ca="1" si="110"/>
        <v/>
      </c>
      <c r="AO430" s="213" t="str">
        <f t="shared" ca="1" si="111"/>
        <v/>
      </c>
      <c r="AP430" s="213" t="str">
        <f t="shared" ca="1" si="112"/>
        <v/>
      </c>
      <c r="AQ430" s="213" t="str">
        <f t="shared" ca="1" si="113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4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3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5"/>
        <v>0</v>
      </c>
      <c r="AE431" s="213">
        <f t="shared" ca="1" si="105"/>
        <v>0</v>
      </c>
      <c r="AF431" s="213">
        <f t="shared" ca="1" si="105"/>
        <v>0</v>
      </c>
      <c r="AG431" s="213">
        <f t="shared" ca="1" si="105"/>
        <v>0</v>
      </c>
      <c r="AH431" s="213">
        <f t="shared" ca="1" si="105"/>
        <v>0</v>
      </c>
      <c r="AI431" s="213">
        <f t="shared" ca="1" si="104"/>
        <v>0</v>
      </c>
      <c r="AJ431" s="213" t="str">
        <f t="shared" ca="1" si="106"/>
        <v/>
      </c>
      <c r="AK431" s="213" t="str">
        <f t="shared" ca="1" si="107"/>
        <v/>
      </c>
      <c r="AL431" s="213" t="str">
        <f t="shared" ca="1" si="108"/>
        <v/>
      </c>
      <c r="AM431" s="213" t="str">
        <f t="shared" ca="1" si="109"/>
        <v/>
      </c>
      <c r="AN431" s="213" t="str">
        <f t="shared" ca="1" si="110"/>
        <v/>
      </c>
      <c r="AO431" s="213" t="str">
        <f t="shared" ca="1" si="111"/>
        <v/>
      </c>
      <c r="AP431" s="213" t="str">
        <f t="shared" ca="1" si="112"/>
        <v/>
      </c>
      <c r="AQ431" s="213" t="str">
        <f t="shared" ca="1" si="113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4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3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5"/>
        <v>0</v>
      </c>
      <c r="AE432" s="213">
        <f t="shared" ca="1" si="105"/>
        <v>0</v>
      </c>
      <c r="AF432" s="213">
        <f t="shared" ca="1" si="105"/>
        <v>0</v>
      </c>
      <c r="AG432" s="213">
        <f t="shared" ca="1" si="105"/>
        <v>0</v>
      </c>
      <c r="AH432" s="213">
        <f t="shared" ca="1" si="105"/>
        <v>0</v>
      </c>
      <c r="AI432" s="213">
        <f t="shared" ca="1" si="104"/>
        <v>0</v>
      </c>
      <c r="AJ432" s="213" t="str">
        <f t="shared" ca="1" si="106"/>
        <v/>
      </c>
      <c r="AK432" s="213" t="str">
        <f t="shared" ca="1" si="107"/>
        <v/>
      </c>
      <c r="AL432" s="213" t="str">
        <f t="shared" ca="1" si="108"/>
        <v/>
      </c>
      <c r="AM432" s="213" t="str">
        <f t="shared" ca="1" si="109"/>
        <v/>
      </c>
      <c r="AN432" s="213" t="str">
        <f t="shared" ca="1" si="110"/>
        <v/>
      </c>
      <c r="AO432" s="213" t="str">
        <f t="shared" ca="1" si="111"/>
        <v/>
      </c>
      <c r="AP432" s="213" t="str">
        <f t="shared" ca="1" si="112"/>
        <v/>
      </c>
      <c r="AQ432" s="213" t="str">
        <f t="shared" ca="1" si="113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4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3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5"/>
        <v>0</v>
      </c>
      <c r="AE433" s="213">
        <f t="shared" ca="1" si="105"/>
        <v>0</v>
      </c>
      <c r="AF433" s="213">
        <f t="shared" ca="1" si="105"/>
        <v>0</v>
      </c>
      <c r="AG433" s="213">
        <f t="shared" ca="1" si="105"/>
        <v>0</v>
      </c>
      <c r="AH433" s="213">
        <f t="shared" ca="1" si="105"/>
        <v>0</v>
      </c>
      <c r="AI433" s="213">
        <f t="shared" ca="1" si="104"/>
        <v>0</v>
      </c>
      <c r="AJ433" s="213" t="str">
        <f t="shared" ca="1" si="106"/>
        <v/>
      </c>
      <c r="AK433" s="213" t="str">
        <f t="shared" ca="1" si="107"/>
        <v/>
      </c>
      <c r="AL433" s="213" t="str">
        <f t="shared" ca="1" si="108"/>
        <v/>
      </c>
      <c r="AM433" s="213" t="str">
        <f t="shared" ca="1" si="109"/>
        <v/>
      </c>
      <c r="AN433" s="213" t="str">
        <f t="shared" ca="1" si="110"/>
        <v/>
      </c>
      <c r="AO433" s="213" t="str">
        <f t="shared" ca="1" si="111"/>
        <v/>
      </c>
      <c r="AP433" s="213" t="str">
        <f t="shared" ca="1" si="112"/>
        <v/>
      </c>
      <c r="AQ433" s="213" t="str">
        <f t="shared" ca="1" si="113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4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3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5"/>
        <v>0</v>
      </c>
      <c r="AE434" s="213">
        <f t="shared" ca="1" si="105"/>
        <v>0</v>
      </c>
      <c r="AF434" s="213">
        <f t="shared" ca="1" si="105"/>
        <v>0</v>
      </c>
      <c r="AG434" s="213">
        <f t="shared" ca="1" si="105"/>
        <v>0</v>
      </c>
      <c r="AH434" s="213">
        <f t="shared" ca="1" si="105"/>
        <v>0</v>
      </c>
      <c r="AI434" s="213">
        <f t="shared" ca="1" si="104"/>
        <v>0</v>
      </c>
      <c r="AJ434" s="213" t="str">
        <f t="shared" ca="1" si="106"/>
        <v/>
      </c>
      <c r="AK434" s="213" t="str">
        <f t="shared" ca="1" si="107"/>
        <v/>
      </c>
      <c r="AL434" s="213" t="str">
        <f t="shared" ca="1" si="108"/>
        <v/>
      </c>
      <c r="AM434" s="213" t="str">
        <f t="shared" ca="1" si="109"/>
        <v/>
      </c>
      <c r="AN434" s="213" t="str">
        <f t="shared" ca="1" si="110"/>
        <v/>
      </c>
      <c r="AO434" s="213" t="str">
        <f t="shared" ca="1" si="111"/>
        <v/>
      </c>
      <c r="AP434" s="213" t="str">
        <f t="shared" ca="1" si="112"/>
        <v/>
      </c>
      <c r="AQ434" s="213" t="str">
        <f t="shared" ca="1" si="113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4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3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5"/>
        <v>0</v>
      </c>
      <c r="AE435" s="213">
        <f t="shared" ca="1" si="105"/>
        <v>0</v>
      </c>
      <c r="AF435" s="213">
        <f t="shared" ca="1" si="105"/>
        <v>0</v>
      </c>
      <c r="AG435" s="213">
        <f t="shared" ca="1" si="105"/>
        <v>0</v>
      </c>
      <c r="AH435" s="213">
        <f t="shared" ca="1" si="105"/>
        <v>0</v>
      </c>
      <c r="AI435" s="213">
        <f t="shared" ca="1" si="104"/>
        <v>0</v>
      </c>
      <c r="AJ435" s="213" t="str">
        <f t="shared" ca="1" si="106"/>
        <v/>
      </c>
      <c r="AK435" s="213" t="str">
        <f t="shared" ca="1" si="107"/>
        <v/>
      </c>
      <c r="AL435" s="213" t="str">
        <f t="shared" ca="1" si="108"/>
        <v/>
      </c>
      <c r="AM435" s="213" t="str">
        <f t="shared" ca="1" si="109"/>
        <v/>
      </c>
      <c r="AN435" s="213" t="str">
        <f t="shared" ca="1" si="110"/>
        <v/>
      </c>
      <c r="AO435" s="213" t="str">
        <f t="shared" ca="1" si="111"/>
        <v/>
      </c>
      <c r="AP435" s="213" t="str">
        <f t="shared" ca="1" si="112"/>
        <v/>
      </c>
      <c r="AQ435" s="213" t="str">
        <f t="shared" ca="1" si="113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4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3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5"/>
        <v>0</v>
      </c>
      <c r="AE436" s="213">
        <f t="shared" ca="1" si="105"/>
        <v>0</v>
      </c>
      <c r="AF436" s="213">
        <f t="shared" ca="1" si="105"/>
        <v>0</v>
      </c>
      <c r="AG436" s="213">
        <f t="shared" ca="1" si="105"/>
        <v>0</v>
      </c>
      <c r="AH436" s="213">
        <f t="shared" ca="1" si="105"/>
        <v>0</v>
      </c>
      <c r="AI436" s="213">
        <f t="shared" ca="1" si="104"/>
        <v>0</v>
      </c>
      <c r="AJ436" s="213" t="str">
        <f t="shared" ca="1" si="106"/>
        <v/>
      </c>
      <c r="AK436" s="213" t="str">
        <f t="shared" ca="1" si="107"/>
        <v/>
      </c>
      <c r="AL436" s="213" t="str">
        <f t="shared" ca="1" si="108"/>
        <v/>
      </c>
      <c r="AM436" s="213" t="str">
        <f t="shared" ca="1" si="109"/>
        <v/>
      </c>
      <c r="AN436" s="213" t="str">
        <f t="shared" ca="1" si="110"/>
        <v/>
      </c>
      <c r="AO436" s="213" t="str">
        <f t="shared" ca="1" si="111"/>
        <v/>
      </c>
      <c r="AP436" s="213" t="str">
        <f t="shared" ca="1" si="112"/>
        <v/>
      </c>
      <c r="AQ436" s="213" t="str">
        <f t="shared" ca="1" si="113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4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3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5"/>
        <v>0</v>
      </c>
      <c r="AE437" s="213">
        <f t="shared" ca="1" si="105"/>
        <v>0</v>
      </c>
      <c r="AF437" s="213">
        <f t="shared" ca="1" si="105"/>
        <v>0</v>
      </c>
      <c r="AG437" s="213">
        <f t="shared" ca="1" si="105"/>
        <v>0</v>
      </c>
      <c r="AH437" s="213">
        <f t="shared" ca="1" si="105"/>
        <v>0</v>
      </c>
      <c r="AI437" s="213">
        <f t="shared" ca="1" si="104"/>
        <v>0</v>
      </c>
      <c r="AJ437" s="213" t="str">
        <f t="shared" ca="1" si="106"/>
        <v/>
      </c>
      <c r="AK437" s="213" t="str">
        <f t="shared" ca="1" si="107"/>
        <v/>
      </c>
      <c r="AL437" s="213" t="str">
        <f t="shared" ca="1" si="108"/>
        <v/>
      </c>
      <c r="AM437" s="213" t="str">
        <f t="shared" ca="1" si="109"/>
        <v/>
      </c>
      <c r="AN437" s="213" t="str">
        <f t="shared" ca="1" si="110"/>
        <v/>
      </c>
      <c r="AO437" s="213" t="str">
        <f t="shared" ca="1" si="111"/>
        <v/>
      </c>
      <c r="AP437" s="213" t="str">
        <f t="shared" ca="1" si="112"/>
        <v/>
      </c>
      <c r="AQ437" s="213" t="str">
        <f t="shared" ca="1" si="113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4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3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5"/>
        <v>0</v>
      </c>
      <c r="AE438" s="213">
        <f t="shared" ca="1" si="105"/>
        <v>0</v>
      </c>
      <c r="AF438" s="213">
        <f t="shared" ca="1" si="105"/>
        <v>0</v>
      </c>
      <c r="AG438" s="213">
        <f t="shared" ca="1" si="105"/>
        <v>0</v>
      </c>
      <c r="AH438" s="213">
        <f t="shared" ca="1" si="105"/>
        <v>0</v>
      </c>
      <c r="AI438" s="213">
        <f t="shared" ca="1" si="104"/>
        <v>0</v>
      </c>
      <c r="AJ438" s="213" t="str">
        <f t="shared" ca="1" si="106"/>
        <v/>
      </c>
      <c r="AK438" s="213" t="str">
        <f t="shared" ca="1" si="107"/>
        <v/>
      </c>
      <c r="AL438" s="213" t="str">
        <f t="shared" ca="1" si="108"/>
        <v/>
      </c>
      <c r="AM438" s="213" t="str">
        <f t="shared" ca="1" si="109"/>
        <v/>
      </c>
      <c r="AN438" s="213" t="str">
        <f t="shared" ca="1" si="110"/>
        <v/>
      </c>
      <c r="AO438" s="213" t="str">
        <f t="shared" ca="1" si="111"/>
        <v/>
      </c>
      <c r="AP438" s="213" t="str">
        <f t="shared" ca="1" si="112"/>
        <v/>
      </c>
      <c r="AQ438" s="213" t="str">
        <f t="shared" ca="1" si="113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4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3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5"/>
        <v>0</v>
      </c>
      <c r="AE439" s="213">
        <f t="shared" ca="1" si="105"/>
        <v>0</v>
      </c>
      <c r="AF439" s="213">
        <f t="shared" ca="1" si="105"/>
        <v>0</v>
      </c>
      <c r="AG439" s="213">
        <f t="shared" ca="1" si="105"/>
        <v>0</v>
      </c>
      <c r="AH439" s="213">
        <f t="shared" ca="1" si="105"/>
        <v>0</v>
      </c>
      <c r="AI439" s="213">
        <f t="shared" ca="1" si="104"/>
        <v>0</v>
      </c>
      <c r="AJ439" s="213" t="str">
        <f t="shared" ca="1" si="106"/>
        <v/>
      </c>
      <c r="AK439" s="213" t="str">
        <f t="shared" ca="1" si="107"/>
        <v/>
      </c>
      <c r="AL439" s="213" t="str">
        <f t="shared" ca="1" si="108"/>
        <v/>
      </c>
      <c r="AM439" s="213" t="str">
        <f t="shared" ca="1" si="109"/>
        <v/>
      </c>
      <c r="AN439" s="213" t="str">
        <f t="shared" ca="1" si="110"/>
        <v/>
      </c>
      <c r="AO439" s="213" t="str">
        <f t="shared" ca="1" si="111"/>
        <v/>
      </c>
      <c r="AP439" s="213" t="str">
        <f t="shared" ca="1" si="112"/>
        <v/>
      </c>
      <c r="AQ439" s="213" t="str">
        <f t="shared" ca="1" si="113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4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3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5"/>
        <v>0</v>
      </c>
      <c r="AE440" s="213">
        <f t="shared" ca="1" si="105"/>
        <v>0</v>
      </c>
      <c r="AF440" s="213">
        <f t="shared" ca="1" si="105"/>
        <v>0</v>
      </c>
      <c r="AG440" s="213">
        <f t="shared" ca="1" si="105"/>
        <v>0</v>
      </c>
      <c r="AH440" s="213">
        <f t="shared" ca="1" si="105"/>
        <v>0</v>
      </c>
      <c r="AI440" s="213">
        <f t="shared" ca="1" si="104"/>
        <v>0</v>
      </c>
      <c r="AJ440" s="213" t="str">
        <f t="shared" ca="1" si="106"/>
        <v/>
      </c>
      <c r="AK440" s="213" t="str">
        <f t="shared" ca="1" si="107"/>
        <v/>
      </c>
      <c r="AL440" s="213" t="str">
        <f t="shared" ca="1" si="108"/>
        <v/>
      </c>
      <c r="AM440" s="213" t="str">
        <f t="shared" ca="1" si="109"/>
        <v/>
      </c>
      <c r="AN440" s="213" t="str">
        <f t="shared" ca="1" si="110"/>
        <v/>
      </c>
      <c r="AO440" s="213" t="str">
        <f t="shared" ca="1" si="111"/>
        <v/>
      </c>
      <c r="AP440" s="213" t="str">
        <f t="shared" ca="1" si="112"/>
        <v/>
      </c>
      <c r="AQ440" s="213" t="str">
        <f t="shared" ca="1" si="113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4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3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5"/>
        <v>0</v>
      </c>
      <c r="AE441" s="213">
        <f t="shared" ca="1" si="105"/>
        <v>0</v>
      </c>
      <c r="AF441" s="213">
        <f t="shared" ca="1" si="105"/>
        <v>0</v>
      </c>
      <c r="AG441" s="213">
        <f t="shared" ca="1" si="105"/>
        <v>0</v>
      </c>
      <c r="AH441" s="213">
        <f t="shared" ca="1" si="105"/>
        <v>0</v>
      </c>
      <c r="AI441" s="213">
        <f t="shared" ca="1" si="104"/>
        <v>0</v>
      </c>
      <c r="AJ441" s="213" t="str">
        <f t="shared" ca="1" si="106"/>
        <v/>
      </c>
      <c r="AK441" s="213" t="str">
        <f t="shared" ca="1" si="107"/>
        <v/>
      </c>
      <c r="AL441" s="213" t="str">
        <f t="shared" ca="1" si="108"/>
        <v/>
      </c>
      <c r="AM441" s="213" t="str">
        <f t="shared" ca="1" si="109"/>
        <v/>
      </c>
      <c r="AN441" s="213" t="str">
        <f t="shared" ca="1" si="110"/>
        <v/>
      </c>
      <c r="AO441" s="213" t="str">
        <f t="shared" ca="1" si="111"/>
        <v/>
      </c>
      <c r="AP441" s="213" t="str">
        <f t="shared" ca="1" si="112"/>
        <v/>
      </c>
      <c r="AQ441" s="213" t="str">
        <f t="shared" ca="1" si="113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4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3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5"/>
        <v>0</v>
      </c>
      <c r="AE442" s="213">
        <f t="shared" ca="1" si="105"/>
        <v>0</v>
      </c>
      <c r="AF442" s="213">
        <f t="shared" ca="1" si="105"/>
        <v>0</v>
      </c>
      <c r="AG442" s="213">
        <f t="shared" ca="1" si="105"/>
        <v>0</v>
      </c>
      <c r="AH442" s="213">
        <f t="shared" ca="1" si="105"/>
        <v>0</v>
      </c>
      <c r="AI442" s="213">
        <f t="shared" ca="1" si="104"/>
        <v>0</v>
      </c>
      <c r="AJ442" s="213" t="str">
        <f t="shared" ca="1" si="106"/>
        <v/>
      </c>
      <c r="AK442" s="213" t="str">
        <f t="shared" ca="1" si="107"/>
        <v/>
      </c>
      <c r="AL442" s="213" t="str">
        <f t="shared" ca="1" si="108"/>
        <v/>
      </c>
      <c r="AM442" s="213" t="str">
        <f t="shared" ca="1" si="109"/>
        <v/>
      </c>
      <c r="AN442" s="213" t="str">
        <f t="shared" ca="1" si="110"/>
        <v/>
      </c>
      <c r="AO442" s="213" t="str">
        <f t="shared" ca="1" si="111"/>
        <v/>
      </c>
      <c r="AP442" s="213" t="str">
        <f t="shared" ca="1" si="112"/>
        <v/>
      </c>
      <c r="AQ442" s="213" t="str">
        <f t="shared" ca="1" si="113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4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3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5"/>
        <v>0</v>
      </c>
      <c r="AE443" s="213">
        <f t="shared" ca="1" si="105"/>
        <v>0</v>
      </c>
      <c r="AF443" s="213">
        <f t="shared" ca="1" si="105"/>
        <v>0</v>
      </c>
      <c r="AG443" s="213">
        <f t="shared" ca="1" si="105"/>
        <v>0</v>
      </c>
      <c r="AH443" s="213">
        <f t="shared" ca="1" si="105"/>
        <v>0</v>
      </c>
      <c r="AI443" s="213">
        <f t="shared" ca="1" si="104"/>
        <v>0</v>
      </c>
      <c r="AJ443" s="213" t="str">
        <f t="shared" ca="1" si="106"/>
        <v/>
      </c>
      <c r="AK443" s="213" t="str">
        <f t="shared" ca="1" si="107"/>
        <v/>
      </c>
      <c r="AL443" s="213" t="str">
        <f t="shared" ca="1" si="108"/>
        <v/>
      </c>
      <c r="AM443" s="213" t="str">
        <f t="shared" ca="1" si="109"/>
        <v/>
      </c>
      <c r="AN443" s="213" t="str">
        <f t="shared" ca="1" si="110"/>
        <v/>
      </c>
      <c r="AO443" s="213" t="str">
        <f t="shared" ca="1" si="111"/>
        <v/>
      </c>
      <c r="AP443" s="213" t="str">
        <f t="shared" ca="1" si="112"/>
        <v/>
      </c>
      <c r="AQ443" s="213" t="str">
        <f t="shared" ca="1" si="113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4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3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5"/>
        <v>0</v>
      </c>
      <c r="AE444" s="213">
        <f t="shared" ca="1" si="105"/>
        <v>0</v>
      </c>
      <c r="AF444" s="213">
        <f t="shared" ca="1" si="105"/>
        <v>0</v>
      </c>
      <c r="AG444" s="213">
        <f t="shared" ca="1" si="105"/>
        <v>0</v>
      </c>
      <c r="AH444" s="213">
        <f t="shared" ca="1" si="105"/>
        <v>0</v>
      </c>
      <c r="AI444" s="213">
        <f t="shared" ca="1" si="104"/>
        <v>0</v>
      </c>
      <c r="AJ444" s="213" t="str">
        <f t="shared" ca="1" si="106"/>
        <v/>
      </c>
      <c r="AK444" s="213" t="str">
        <f t="shared" ca="1" si="107"/>
        <v/>
      </c>
      <c r="AL444" s="213" t="str">
        <f t="shared" ca="1" si="108"/>
        <v/>
      </c>
      <c r="AM444" s="213" t="str">
        <f t="shared" ca="1" si="109"/>
        <v/>
      </c>
      <c r="AN444" s="213" t="str">
        <f t="shared" ca="1" si="110"/>
        <v/>
      </c>
      <c r="AO444" s="213" t="str">
        <f t="shared" ca="1" si="111"/>
        <v/>
      </c>
      <c r="AP444" s="213" t="str">
        <f t="shared" ca="1" si="112"/>
        <v/>
      </c>
      <c r="AQ444" s="213" t="str">
        <f t="shared" ca="1" si="113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4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3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5"/>
        <v>0</v>
      </c>
      <c r="AE445" s="213">
        <f t="shared" ca="1" si="105"/>
        <v>0</v>
      </c>
      <c r="AF445" s="213">
        <f t="shared" ca="1" si="105"/>
        <v>0</v>
      </c>
      <c r="AG445" s="213">
        <f t="shared" ca="1" si="105"/>
        <v>0</v>
      </c>
      <c r="AH445" s="213">
        <f t="shared" ca="1" si="105"/>
        <v>0</v>
      </c>
      <c r="AI445" s="213">
        <f t="shared" ca="1" si="104"/>
        <v>0</v>
      </c>
      <c r="AJ445" s="213" t="str">
        <f t="shared" ca="1" si="106"/>
        <v/>
      </c>
      <c r="AK445" s="213" t="str">
        <f t="shared" ca="1" si="107"/>
        <v/>
      </c>
      <c r="AL445" s="213" t="str">
        <f t="shared" ca="1" si="108"/>
        <v/>
      </c>
      <c r="AM445" s="213" t="str">
        <f t="shared" ca="1" si="109"/>
        <v/>
      </c>
      <c r="AN445" s="213" t="str">
        <f t="shared" ca="1" si="110"/>
        <v/>
      </c>
      <c r="AO445" s="213" t="str">
        <f t="shared" ca="1" si="111"/>
        <v/>
      </c>
      <c r="AP445" s="213" t="str">
        <f t="shared" ca="1" si="112"/>
        <v/>
      </c>
      <c r="AQ445" s="213" t="str">
        <f t="shared" ca="1" si="113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4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3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5"/>
        <v>0</v>
      </c>
      <c r="AE446" s="213">
        <f t="shared" ca="1" si="105"/>
        <v>0</v>
      </c>
      <c r="AF446" s="213">
        <f t="shared" ca="1" si="105"/>
        <v>0</v>
      </c>
      <c r="AG446" s="213">
        <f t="shared" ca="1" si="105"/>
        <v>0</v>
      </c>
      <c r="AH446" s="213">
        <f t="shared" ca="1" si="105"/>
        <v>0</v>
      </c>
      <c r="AI446" s="213">
        <f t="shared" ca="1" si="104"/>
        <v>0</v>
      </c>
      <c r="AJ446" s="213" t="str">
        <f t="shared" ca="1" si="106"/>
        <v/>
      </c>
      <c r="AK446" s="213" t="str">
        <f t="shared" ca="1" si="107"/>
        <v/>
      </c>
      <c r="AL446" s="213" t="str">
        <f t="shared" ca="1" si="108"/>
        <v/>
      </c>
      <c r="AM446" s="213" t="str">
        <f t="shared" ca="1" si="109"/>
        <v/>
      </c>
      <c r="AN446" s="213" t="str">
        <f t="shared" ca="1" si="110"/>
        <v/>
      </c>
      <c r="AO446" s="213" t="str">
        <f t="shared" ca="1" si="111"/>
        <v/>
      </c>
      <c r="AP446" s="213" t="str">
        <f t="shared" ca="1" si="112"/>
        <v/>
      </c>
      <c r="AQ446" s="213" t="str">
        <f t="shared" ca="1" si="113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4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3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5"/>
        <v>0</v>
      </c>
      <c r="AE447" s="213">
        <f t="shared" ca="1" si="105"/>
        <v>0</v>
      </c>
      <c r="AF447" s="213">
        <f t="shared" ca="1" si="105"/>
        <v>0</v>
      </c>
      <c r="AG447" s="213">
        <f t="shared" ca="1" si="105"/>
        <v>0</v>
      </c>
      <c r="AH447" s="213">
        <f t="shared" ca="1" si="105"/>
        <v>0</v>
      </c>
      <c r="AI447" s="213">
        <f t="shared" ca="1" si="104"/>
        <v>0</v>
      </c>
      <c r="AJ447" s="213" t="str">
        <f t="shared" ca="1" si="106"/>
        <v/>
      </c>
      <c r="AK447" s="213" t="str">
        <f t="shared" ca="1" si="107"/>
        <v/>
      </c>
      <c r="AL447" s="213" t="str">
        <f t="shared" ca="1" si="108"/>
        <v/>
      </c>
      <c r="AM447" s="213" t="str">
        <f t="shared" ca="1" si="109"/>
        <v/>
      </c>
      <c r="AN447" s="213" t="str">
        <f t="shared" ca="1" si="110"/>
        <v/>
      </c>
      <c r="AO447" s="213" t="str">
        <f t="shared" ca="1" si="111"/>
        <v/>
      </c>
      <c r="AP447" s="213" t="str">
        <f t="shared" ca="1" si="112"/>
        <v/>
      </c>
      <c r="AQ447" s="213" t="str">
        <f t="shared" ca="1" si="113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4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3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5"/>
        <v>0</v>
      </c>
      <c r="AE448" s="213">
        <f t="shared" ca="1" si="105"/>
        <v>0</v>
      </c>
      <c r="AF448" s="213">
        <f t="shared" ca="1" si="105"/>
        <v>0</v>
      </c>
      <c r="AG448" s="213">
        <f t="shared" ca="1" si="105"/>
        <v>0</v>
      </c>
      <c r="AH448" s="213">
        <f t="shared" ca="1" si="105"/>
        <v>0</v>
      </c>
      <c r="AI448" s="213">
        <f t="shared" ca="1" si="104"/>
        <v>0</v>
      </c>
      <c r="AJ448" s="213" t="str">
        <f t="shared" ca="1" si="106"/>
        <v/>
      </c>
      <c r="AK448" s="213" t="str">
        <f t="shared" ca="1" si="107"/>
        <v/>
      </c>
      <c r="AL448" s="213" t="str">
        <f t="shared" ca="1" si="108"/>
        <v/>
      </c>
      <c r="AM448" s="213" t="str">
        <f t="shared" ca="1" si="109"/>
        <v/>
      </c>
      <c r="AN448" s="213" t="str">
        <f t="shared" ca="1" si="110"/>
        <v/>
      </c>
      <c r="AO448" s="213" t="str">
        <f t="shared" ca="1" si="111"/>
        <v/>
      </c>
      <c r="AP448" s="213" t="str">
        <f t="shared" ca="1" si="112"/>
        <v/>
      </c>
      <c r="AQ448" s="213" t="str">
        <f t="shared" ca="1" si="113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4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3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5">COUNTIF($X449:$AB449,"="&amp;AD$2)</f>
        <v>0</v>
      </c>
      <c r="AE449" s="213">
        <f t="shared" ca="1" si="115"/>
        <v>0</v>
      </c>
      <c r="AF449" s="213">
        <f t="shared" ca="1" si="115"/>
        <v>0</v>
      </c>
      <c r="AG449" s="213">
        <f t="shared" ca="1" si="115"/>
        <v>0</v>
      </c>
      <c r="AH449" s="213">
        <f t="shared" ca="1" si="115"/>
        <v>0</v>
      </c>
      <c r="AI449" s="213">
        <f t="shared" ca="1" si="104"/>
        <v>0</v>
      </c>
      <c r="AJ449" s="213" t="str">
        <f t="shared" ca="1" si="106"/>
        <v/>
      </c>
      <c r="AK449" s="213" t="str">
        <f t="shared" ca="1" si="107"/>
        <v/>
      </c>
      <c r="AL449" s="213" t="str">
        <f t="shared" ca="1" si="108"/>
        <v/>
      </c>
      <c r="AM449" s="213" t="str">
        <f t="shared" ca="1" si="109"/>
        <v/>
      </c>
      <c r="AN449" s="213" t="str">
        <f t="shared" ca="1" si="110"/>
        <v/>
      </c>
      <c r="AO449" s="213" t="str">
        <f t="shared" ca="1" si="111"/>
        <v/>
      </c>
      <c r="AP449" s="213" t="str">
        <f t="shared" ca="1" si="112"/>
        <v/>
      </c>
      <c r="AQ449" s="213" t="str">
        <f t="shared" ca="1" si="113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4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3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5"/>
        <v>0</v>
      </c>
      <c r="AE450" s="213">
        <f t="shared" ca="1" si="115"/>
        <v>0</v>
      </c>
      <c r="AF450" s="213">
        <f t="shared" ca="1" si="115"/>
        <v>0</v>
      </c>
      <c r="AG450" s="213">
        <f t="shared" ca="1" si="115"/>
        <v>0</v>
      </c>
      <c r="AH450" s="213">
        <f t="shared" ca="1" si="115"/>
        <v>0</v>
      </c>
      <c r="AI450" s="213">
        <f t="shared" ca="1" si="104"/>
        <v>0</v>
      </c>
      <c r="AJ450" s="213" t="str">
        <f t="shared" ca="1" si="106"/>
        <v/>
      </c>
      <c r="AK450" s="213" t="str">
        <f t="shared" ca="1" si="107"/>
        <v/>
      </c>
      <c r="AL450" s="213" t="str">
        <f t="shared" ca="1" si="108"/>
        <v/>
      </c>
      <c r="AM450" s="213" t="str">
        <f t="shared" ca="1" si="109"/>
        <v/>
      </c>
      <c r="AN450" s="213" t="str">
        <f t="shared" ca="1" si="110"/>
        <v/>
      </c>
      <c r="AO450" s="213" t="str">
        <f t="shared" ca="1" si="111"/>
        <v/>
      </c>
      <c r="AP450" s="213" t="str">
        <f t="shared" ca="1" si="112"/>
        <v/>
      </c>
      <c r="AQ450" s="213" t="str">
        <f t="shared" ca="1" si="113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4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3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5"/>
        <v>0</v>
      </c>
      <c r="AE451" s="213">
        <f t="shared" ca="1" si="115"/>
        <v>0</v>
      </c>
      <c r="AF451" s="213">
        <f t="shared" ca="1" si="115"/>
        <v>0</v>
      </c>
      <c r="AG451" s="213">
        <f t="shared" ca="1" si="115"/>
        <v>0</v>
      </c>
      <c r="AH451" s="213">
        <f t="shared" ca="1" si="115"/>
        <v>0</v>
      </c>
      <c r="AI451" s="213">
        <f t="shared" ca="1" si="104"/>
        <v>0</v>
      </c>
      <c r="AJ451" s="213" t="str">
        <f t="shared" ca="1" si="106"/>
        <v/>
      </c>
      <c r="AK451" s="213" t="str">
        <f t="shared" ca="1" si="107"/>
        <v/>
      </c>
      <c r="AL451" s="213" t="str">
        <f t="shared" ca="1" si="108"/>
        <v/>
      </c>
      <c r="AM451" s="213" t="str">
        <f t="shared" ca="1" si="109"/>
        <v/>
      </c>
      <c r="AN451" s="213" t="str">
        <f t="shared" ca="1" si="110"/>
        <v/>
      </c>
      <c r="AO451" s="213" t="str">
        <f t="shared" ca="1" si="111"/>
        <v/>
      </c>
      <c r="AP451" s="213" t="str">
        <f t="shared" ca="1" si="112"/>
        <v/>
      </c>
      <c r="AQ451" s="213" t="str">
        <f t="shared" ca="1" si="113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4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3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5"/>
        <v>0</v>
      </c>
      <c r="AE452" s="213">
        <f t="shared" ca="1" si="115"/>
        <v>0</v>
      </c>
      <c r="AF452" s="213">
        <f t="shared" ca="1" si="115"/>
        <v>0</v>
      </c>
      <c r="AG452" s="213">
        <f t="shared" ca="1" si="115"/>
        <v>0</v>
      </c>
      <c r="AH452" s="213">
        <f t="shared" ca="1" si="115"/>
        <v>0</v>
      </c>
      <c r="AI452" s="213">
        <f t="shared" ca="1" si="104"/>
        <v>0</v>
      </c>
      <c r="AJ452" s="213" t="str">
        <f t="shared" ca="1" si="106"/>
        <v/>
      </c>
      <c r="AK452" s="213" t="str">
        <f t="shared" ca="1" si="107"/>
        <v/>
      </c>
      <c r="AL452" s="213" t="str">
        <f t="shared" ca="1" si="108"/>
        <v/>
      </c>
      <c r="AM452" s="213" t="str">
        <f t="shared" ca="1" si="109"/>
        <v/>
      </c>
      <c r="AN452" s="213" t="str">
        <f t="shared" ca="1" si="110"/>
        <v/>
      </c>
      <c r="AO452" s="213" t="str">
        <f t="shared" ca="1" si="111"/>
        <v/>
      </c>
      <c r="AP452" s="213" t="str">
        <f t="shared" ca="1" si="112"/>
        <v/>
      </c>
      <c r="AQ452" s="213" t="str">
        <f t="shared" ca="1" si="113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4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3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5"/>
        <v>0</v>
      </c>
      <c r="AE453" s="213">
        <f t="shared" ca="1" si="115"/>
        <v>0</v>
      </c>
      <c r="AF453" s="213">
        <f t="shared" ca="1" si="115"/>
        <v>0</v>
      </c>
      <c r="AG453" s="213">
        <f t="shared" ca="1" si="115"/>
        <v>0</v>
      </c>
      <c r="AH453" s="213">
        <f t="shared" ca="1" si="115"/>
        <v>0</v>
      </c>
      <c r="AI453" s="213">
        <f t="shared" ca="1" si="104"/>
        <v>0</v>
      </c>
      <c r="AJ453" s="213" t="str">
        <f t="shared" ca="1" si="106"/>
        <v/>
      </c>
      <c r="AK453" s="213" t="str">
        <f t="shared" ca="1" si="107"/>
        <v/>
      </c>
      <c r="AL453" s="213" t="str">
        <f t="shared" ca="1" si="108"/>
        <v/>
      </c>
      <c r="AM453" s="213" t="str">
        <f t="shared" ca="1" si="109"/>
        <v/>
      </c>
      <c r="AN453" s="213" t="str">
        <f t="shared" ca="1" si="110"/>
        <v/>
      </c>
      <c r="AO453" s="213" t="str">
        <f t="shared" ca="1" si="111"/>
        <v/>
      </c>
      <c r="AP453" s="213" t="str">
        <f t="shared" ca="1" si="112"/>
        <v/>
      </c>
      <c r="AQ453" s="213" t="str">
        <f t="shared" ca="1" si="113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4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3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5"/>
        <v>0</v>
      </c>
      <c r="AE454" s="213">
        <f t="shared" ca="1" si="115"/>
        <v>0</v>
      </c>
      <c r="AF454" s="213">
        <f t="shared" ca="1" si="115"/>
        <v>0</v>
      </c>
      <c r="AG454" s="213">
        <f t="shared" ca="1" si="115"/>
        <v>0</v>
      </c>
      <c r="AH454" s="213">
        <f t="shared" ca="1" si="115"/>
        <v>0</v>
      </c>
      <c r="AI454" s="213">
        <f t="shared" ca="1" si="104"/>
        <v>0</v>
      </c>
      <c r="AJ454" s="213" t="str">
        <f t="shared" ca="1" si="106"/>
        <v/>
      </c>
      <c r="AK454" s="213" t="str">
        <f t="shared" ca="1" si="107"/>
        <v/>
      </c>
      <c r="AL454" s="213" t="str">
        <f t="shared" ca="1" si="108"/>
        <v/>
      </c>
      <c r="AM454" s="213" t="str">
        <f t="shared" ca="1" si="109"/>
        <v/>
      </c>
      <c r="AN454" s="213" t="str">
        <f t="shared" ca="1" si="110"/>
        <v/>
      </c>
      <c r="AO454" s="213" t="str">
        <f t="shared" ca="1" si="111"/>
        <v/>
      </c>
      <c r="AP454" s="213" t="str">
        <f t="shared" ca="1" si="112"/>
        <v/>
      </c>
      <c r="AQ454" s="213" t="str">
        <f t="shared" ca="1" si="113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4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3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5"/>
        <v>0</v>
      </c>
      <c r="AE455" s="213">
        <f t="shared" ca="1" si="115"/>
        <v>0</v>
      </c>
      <c r="AF455" s="213">
        <f t="shared" ca="1" si="115"/>
        <v>0</v>
      </c>
      <c r="AG455" s="213">
        <f t="shared" ca="1" si="115"/>
        <v>0</v>
      </c>
      <c r="AH455" s="213">
        <f t="shared" ca="1" si="115"/>
        <v>0</v>
      </c>
      <c r="AI455" s="213">
        <f t="shared" ca="1" si="104"/>
        <v>0</v>
      </c>
      <c r="AJ455" s="213" t="str">
        <f t="shared" ca="1" si="106"/>
        <v/>
      </c>
      <c r="AK455" s="213" t="str">
        <f t="shared" ca="1" si="107"/>
        <v/>
      </c>
      <c r="AL455" s="213" t="str">
        <f t="shared" ca="1" si="108"/>
        <v/>
      </c>
      <c r="AM455" s="213" t="str">
        <f t="shared" ca="1" si="109"/>
        <v/>
      </c>
      <c r="AN455" s="213" t="str">
        <f t="shared" ca="1" si="110"/>
        <v/>
      </c>
      <c r="AO455" s="213" t="str">
        <f t="shared" ca="1" si="111"/>
        <v/>
      </c>
      <c r="AP455" s="213" t="str">
        <f t="shared" ca="1" si="112"/>
        <v/>
      </c>
      <c r="AQ455" s="213" t="str">
        <f t="shared" ca="1" si="113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4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3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5"/>
        <v>0</v>
      </c>
      <c r="AE456" s="213">
        <f t="shared" ca="1" si="115"/>
        <v>0</v>
      </c>
      <c r="AF456" s="213">
        <f t="shared" ca="1" si="115"/>
        <v>0</v>
      </c>
      <c r="AG456" s="213">
        <f t="shared" ca="1" si="115"/>
        <v>0</v>
      </c>
      <c r="AH456" s="213">
        <f t="shared" ca="1" si="115"/>
        <v>0</v>
      </c>
      <c r="AI456" s="213">
        <f t="shared" ref="AI456:AI502" ca="1" si="116">COUNTIF($X456:$AB456,"&gt;="&amp;AI$2)</f>
        <v>0</v>
      </c>
      <c r="AJ456" s="213" t="str">
        <f t="shared" ca="1" si="106"/>
        <v/>
      </c>
      <c r="AK456" s="213" t="str">
        <f t="shared" ca="1" si="107"/>
        <v/>
      </c>
      <c r="AL456" s="213" t="str">
        <f t="shared" ca="1" si="108"/>
        <v/>
      </c>
      <c r="AM456" s="213" t="str">
        <f t="shared" ca="1" si="109"/>
        <v/>
      </c>
      <c r="AN456" s="213" t="str">
        <f t="shared" ca="1" si="110"/>
        <v/>
      </c>
      <c r="AO456" s="213" t="str">
        <f t="shared" ca="1" si="111"/>
        <v/>
      </c>
      <c r="AP456" s="213" t="str">
        <f t="shared" ca="1" si="112"/>
        <v/>
      </c>
      <c r="AQ456" s="213" t="str">
        <f t="shared" ca="1" si="113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4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3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5"/>
        <v>0</v>
      </c>
      <c r="AE457" s="213">
        <f t="shared" ca="1" si="115"/>
        <v>0</v>
      </c>
      <c r="AF457" s="213">
        <f t="shared" ca="1" si="115"/>
        <v>0</v>
      </c>
      <c r="AG457" s="213">
        <f t="shared" ca="1" si="115"/>
        <v>0</v>
      </c>
      <c r="AH457" s="213">
        <f t="shared" ca="1" si="115"/>
        <v>0</v>
      </c>
      <c r="AI457" s="213">
        <f t="shared" ca="1" si="116"/>
        <v>0</v>
      </c>
      <c r="AJ457" s="213" t="str">
        <f t="shared" ca="1" si="106"/>
        <v/>
      </c>
      <c r="AK457" s="213" t="str">
        <f t="shared" ca="1" si="107"/>
        <v/>
      </c>
      <c r="AL457" s="213" t="str">
        <f t="shared" ca="1" si="108"/>
        <v/>
      </c>
      <c r="AM457" s="213" t="str">
        <f t="shared" ca="1" si="109"/>
        <v/>
      </c>
      <c r="AN457" s="213" t="str">
        <f t="shared" ca="1" si="110"/>
        <v/>
      </c>
      <c r="AO457" s="213" t="str">
        <f t="shared" ca="1" si="111"/>
        <v/>
      </c>
      <c r="AP457" s="213" t="str">
        <f t="shared" ca="1" si="112"/>
        <v/>
      </c>
      <c r="AQ457" s="213" t="str">
        <f t="shared" ca="1" si="113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4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3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5"/>
        <v>0</v>
      </c>
      <c r="AE458" s="213">
        <f t="shared" ca="1" si="115"/>
        <v>0</v>
      </c>
      <c r="AF458" s="213">
        <f t="shared" ca="1" si="115"/>
        <v>0</v>
      </c>
      <c r="AG458" s="213">
        <f t="shared" ca="1" si="115"/>
        <v>0</v>
      </c>
      <c r="AH458" s="213">
        <f t="shared" ca="1" si="115"/>
        <v>0</v>
      </c>
      <c r="AI458" s="213">
        <f t="shared" ca="1" si="116"/>
        <v>0</v>
      </c>
      <c r="AJ458" s="213" t="str">
        <f t="shared" ca="1" si="106"/>
        <v/>
      </c>
      <c r="AK458" s="213" t="str">
        <f t="shared" ca="1" si="107"/>
        <v/>
      </c>
      <c r="AL458" s="213" t="str">
        <f t="shared" ca="1" si="108"/>
        <v/>
      </c>
      <c r="AM458" s="213" t="str">
        <f t="shared" ca="1" si="109"/>
        <v/>
      </c>
      <c r="AN458" s="213" t="str">
        <f t="shared" ca="1" si="110"/>
        <v/>
      </c>
      <c r="AO458" s="213" t="str">
        <f t="shared" ca="1" si="111"/>
        <v/>
      </c>
      <c r="AP458" s="213" t="str">
        <f t="shared" ca="1" si="112"/>
        <v/>
      </c>
      <c r="AQ458" s="213" t="str">
        <f t="shared" ca="1" si="113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4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3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5"/>
        <v>0</v>
      </c>
      <c r="AE459" s="213">
        <f t="shared" ca="1" si="115"/>
        <v>0</v>
      </c>
      <c r="AF459" s="213">
        <f t="shared" ca="1" si="115"/>
        <v>0</v>
      </c>
      <c r="AG459" s="213">
        <f t="shared" ca="1" si="115"/>
        <v>0</v>
      </c>
      <c r="AH459" s="213">
        <f t="shared" ca="1" si="115"/>
        <v>0</v>
      </c>
      <c r="AI459" s="213">
        <f t="shared" ca="1" si="116"/>
        <v>0</v>
      </c>
      <c r="AJ459" s="213" t="str">
        <f t="shared" ca="1" si="106"/>
        <v/>
      </c>
      <c r="AK459" s="213" t="str">
        <f t="shared" ca="1" si="107"/>
        <v/>
      </c>
      <c r="AL459" s="213" t="str">
        <f t="shared" ca="1" si="108"/>
        <v/>
      </c>
      <c r="AM459" s="213" t="str">
        <f t="shared" ca="1" si="109"/>
        <v/>
      </c>
      <c r="AN459" s="213" t="str">
        <f t="shared" ca="1" si="110"/>
        <v/>
      </c>
      <c r="AO459" s="213" t="str">
        <f t="shared" ca="1" si="111"/>
        <v/>
      </c>
      <c r="AP459" s="213" t="str">
        <f t="shared" ca="1" si="112"/>
        <v/>
      </c>
      <c r="AQ459" s="213" t="str">
        <f t="shared" ca="1" si="113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4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3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5"/>
        <v>0</v>
      </c>
      <c r="AE460" s="213">
        <f t="shared" ca="1" si="115"/>
        <v>0</v>
      </c>
      <c r="AF460" s="213">
        <f t="shared" ca="1" si="115"/>
        <v>0</v>
      </c>
      <c r="AG460" s="213">
        <f t="shared" ca="1" si="115"/>
        <v>0</v>
      </c>
      <c r="AH460" s="213">
        <f t="shared" ca="1" si="115"/>
        <v>0</v>
      </c>
      <c r="AI460" s="213">
        <f t="shared" ca="1" si="116"/>
        <v>0</v>
      </c>
      <c r="AJ460" s="213" t="str">
        <f t="shared" ca="1" si="106"/>
        <v/>
      </c>
      <c r="AK460" s="213" t="str">
        <f t="shared" ca="1" si="107"/>
        <v/>
      </c>
      <c r="AL460" s="213" t="str">
        <f t="shared" ca="1" si="108"/>
        <v/>
      </c>
      <c r="AM460" s="213" t="str">
        <f t="shared" ca="1" si="109"/>
        <v/>
      </c>
      <c r="AN460" s="213" t="str">
        <f t="shared" ca="1" si="110"/>
        <v/>
      </c>
      <c r="AO460" s="213" t="str">
        <f t="shared" ca="1" si="111"/>
        <v/>
      </c>
      <c r="AP460" s="213" t="str">
        <f t="shared" ca="1" si="112"/>
        <v/>
      </c>
      <c r="AQ460" s="213" t="str">
        <f t="shared" ca="1" si="113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4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3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5"/>
        <v>0</v>
      </c>
      <c r="AE461" s="213">
        <f t="shared" ca="1" si="115"/>
        <v>0</v>
      </c>
      <c r="AF461" s="213">
        <f t="shared" ca="1" si="115"/>
        <v>0</v>
      </c>
      <c r="AG461" s="213">
        <f t="shared" ca="1" si="115"/>
        <v>0</v>
      </c>
      <c r="AH461" s="213">
        <f t="shared" ca="1" si="115"/>
        <v>0</v>
      </c>
      <c r="AI461" s="213">
        <f t="shared" ca="1" si="116"/>
        <v>0</v>
      </c>
      <c r="AJ461" s="213" t="str">
        <f t="shared" ca="1" si="106"/>
        <v/>
      </c>
      <c r="AK461" s="213" t="str">
        <f t="shared" ca="1" si="107"/>
        <v/>
      </c>
      <c r="AL461" s="213" t="str">
        <f t="shared" ca="1" si="108"/>
        <v/>
      </c>
      <c r="AM461" s="213" t="str">
        <f t="shared" ca="1" si="109"/>
        <v/>
      </c>
      <c r="AN461" s="213" t="str">
        <f t="shared" ca="1" si="110"/>
        <v/>
      </c>
      <c r="AO461" s="213" t="str">
        <f t="shared" ca="1" si="111"/>
        <v/>
      </c>
      <c r="AP461" s="213" t="str">
        <f t="shared" ca="1" si="112"/>
        <v/>
      </c>
      <c r="AQ461" s="213" t="str">
        <f t="shared" ca="1" si="113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4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3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5"/>
        <v>0</v>
      </c>
      <c r="AE462" s="213">
        <f t="shared" ca="1" si="115"/>
        <v>0</v>
      </c>
      <c r="AF462" s="213">
        <f t="shared" ca="1" si="115"/>
        <v>0</v>
      </c>
      <c r="AG462" s="213">
        <f t="shared" ca="1" si="115"/>
        <v>0</v>
      </c>
      <c r="AH462" s="213">
        <f t="shared" ca="1" si="115"/>
        <v>0</v>
      </c>
      <c r="AI462" s="213">
        <f t="shared" ca="1" si="116"/>
        <v>0</v>
      </c>
      <c r="AJ462" s="213" t="str">
        <f t="shared" ca="1" si="106"/>
        <v/>
      </c>
      <c r="AK462" s="213" t="str">
        <f t="shared" ca="1" si="107"/>
        <v/>
      </c>
      <c r="AL462" s="213" t="str">
        <f t="shared" ca="1" si="108"/>
        <v/>
      </c>
      <c r="AM462" s="213" t="str">
        <f t="shared" ca="1" si="109"/>
        <v/>
      </c>
      <c r="AN462" s="213" t="str">
        <f t="shared" ca="1" si="110"/>
        <v/>
      </c>
      <c r="AO462" s="213" t="str">
        <f t="shared" ca="1" si="111"/>
        <v/>
      </c>
      <c r="AP462" s="213" t="str">
        <f t="shared" ca="1" si="112"/>
        <v/>
      </c>
      <c r="AQ462" s="213" t="str">
        <f t="shared" ca="1" si="113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4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3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5"/>
        <v>0</v>
      </c>
      <c r="AE463" s="213">
        <f t="shared" ca="1" si="115"/>
        <v>0</v>
      </c>
      <c r="AF463" s="213">
        <f t="shared" ca="1" si="115"/>
        <v>0</v>
      </c>
      <c r="AG463" s="213">
        <f t="shared" ca="1" si="115"/>
        <v>0</v>
      </c>
      <c r="AH463" s="213">
        <f t="shared" ca="1" si="115"/>
        <v>0</v>
      </c>
      <c r="AI463" s="213">
        <f t="shared" ca="1" si="116"/>
        <v>0</v>
      </c>
      <c r="AJ463" s="213" t="str">
        <f t="shared" ca="1" si="106"/>
        <v/>
      </c>
      <c r="AK463" s="213" t="str">
        <f t="shared" ca="1" si="107"/>
        <v/>
      </c>
      <c r="AL463" s="213" t="str">
        <f t="shared" ca="1" si="108"/>
        <v/>
      </c>
      <c r="AM463" s="213" t="str">
        <f t="shared" ca="1" si="109"/>
        <v/>
      </c>
      <c r="AN463" s="213" t="str">
        <f t="shared" ca="1" si="110"/>
        <v/>
      </c>
      <c r="AO463" s="213" t="str">
        <f t="shared" ca="1" si="111"/>
        <v/>
      </c>
      <c r="AP463" s="213" t="str">
        <f t="shared" ca="1" si="112"/>
        <v/>
      </c>
      <c r="AQ463" s="213" t="str">
        <f t="shared" ca="1" si="113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4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3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5"/>
        <v>0</v>
      </c>
      <c r="AE464" s="213">
        <f t="shared" ca="1" si="115"/>
        <v>0</v>
      </c>
      <c r="AF464" s="213">
        <f t="shared" ca="1" si="115"/>
        <v>0</v>
      </c>
      <c r="AG464" s="213">
        <f t="shared" ca="1" si="115"/>
        <v>0</v>
      </c>
      <c r="AH464" s="213">
        <f t="shared" ca="1" si="115"/>
        <v>0</v>
      </c>
      <c r="AI464" s="213">
        <f t="shared" ca="1" si="116"/>
        <v>0</v>
      </c>
      <c r="AJ464" s="213" t="str">
        <f t="shared" ca="1" si="106"/>
        <v/>
      </c>
      <c r="AK464" s="213" t="str">
        <f t="shared" ca="1" si="107"/>
        <v/>
      </c>
      <c r="AL464" s="213" t="str">
        <f t="shared" ca="1" si="108"/>
        <v/>
      </c>
      <c r="AM464" s="213" t="str">
        <f t="shared" ca="1" si="109"/>
        <v/>
      </c>
      <c r="AN464" s="213" t="str">
        <f t="shared" ca="1" si="110"/>
        <v/>
      </c>
      <c r="AO464" s="213" t="str">
        <f t="shared" ca="1" si="111"/>
        <v/>
      </c>
      <c r="AP464" s="213" t="str">
        <f t="shared" ca="1" si="112"/>
        <v/>
      </c>
      <c r="AQ464" s="213" t="str">
        <f t="shared" ca="1" si="113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4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3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5"/>
        <v>0</v>
      </c>
      <c r="AE465" s="213">
        <f t="shared" ca="1" si="115"/>
        <v>0</v>
      </c>
      <c r="AF465" s="213">
        <f t="shared" ca="1" si="115"/>
        <v>0</v>
      </c>
      <c r="AG465" s="213">
        <f t="shared" ca="1" si="115"/>
        <v>0</v>
      </c>
      <c r="AH465" s="213">
        <f t="shared" ca="1" si="115"/>
        <v>0</v>
      </c>
      <c r="AI465" s="213">
        <f t="shared" ca="1" si="116"/>
        <v>0</v>
      </c>
      <c r="AJ465" s="213" t="str">
        <f t="shared" ca="1" si="106"/>
        <v/>
      </c>
      <c r="AK465" s="213" t="str">
        <f t="shared" ca="1" si="107"/>
        <v/>
      </c>
      <c r="AL465" s="213" t="str">
        <f t="shared" ca="1" si="108"/>
        <v/>
      </c>
      <c r="AM465" s="213" t="str">
        <f t="shared" ca="1" si="109"/>
        <v/>
      </c>
      <c r="AN465" s="213" t="str">
        <f t="shared" ca="1" si="110"/>
        <v/>
      </c>
      <c r="AO465" s="213" t="str">
        <f t="shared" ca="1" si="111"/>
        <v/>
      </c>
      <c r="AP465" s="213" t="str">
        <f t="shared" ca="1" si="112"/>
        <v/>
      </c>
      <c r="AQ465" s="213" t="str">
        <f t="shared" ca="1" si="113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4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3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5"/>
        <v>0</v>
      </c>
      <c r="AE466" s="213">
        <f t="shared" ca="1" si="115"/>
        <v>0</v>
      </c>
      <c r="AF466" s="213">
        <f t="shared" ca="1" si="115"/>
        <v>0</v>
      </c>
      <c r="AG466" s="213">
        <f t="shared" ca="1" si="115"/>
        <v>0</v>
      </c>
      <c r="AH466" s="213">
        <f t="shared" ca="1" si="115"/>
        <v>0</v>
      </c>
      <c r="AI466" s="213">
        <f t="shared" ca="1" si="116"/>
        <v>0</v>
      </c>
      <c r="AJ466" s="213" t="str">
        <f t="shared" ca="1" si="106"/>
        <v/>
      </c>
      <c r="AK466" s="213" t="str">
        <f t="shared" ca="1" si="107"/>
        <v/>
      </c>
      <c r="AL466" s="213" t="str">
        <f t="shared" ca="1" si="108"/>
        <v/>
      </c>
      <c r="AM466" s="213" t="str">
        <f t="shared" ca="1" si="109"/>
        <v/>
      </c>
      <c r="AN466" s="213" t="str">
        <f t="shared" ca="1" si="110"/>
        <v/>
      </c>
      <c r="AO466" s="213" t="str">
        <f t="shared" ca="1" si="111"/>
        <v/>
      </c>
      <c r="AP466" s="213" t="str">
        <f t="shared" ca="1" si="112"/>
        <v/>
      </c>
      <c r="AQ466" s="213" t="str">
        <f t="shared" ca="1" si="113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4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3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5"/>
        <v>0</v>
      </c>
      <c r="AE467" s="213">
        <f t="shared" ca="1" si="115"/>
        <v>0</v>
      </c>
      <c r="AF467" s="213">
        <f t="shared" ca="1" si="115"/>
        <v>0</v>
      </c>
      <c r="AG467" s="213">
        <f t="shared" ca="1" si="115"/>
        <v>0</v>
      </c>
      <c r="AH467" s="213">
        <f t="shared" ca="1" si="115"/>
        <v>0</v>
      </c>
      <c r="AI467" s="213">
        <f t="shared" ca="1" si="116"/>
        <v>0</v>
      </c>
      <c r="AJ467" s="213" t="str">
        <f t="shared" ref="AJ467:AJ502" ca="1" si="117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8">IF(AD467=0,"",IF($X467=AD$2,"/R1","")&amp;IF($Y467=AD$2,"/R2","")&amp;IF($Z467=AD$2,"/R3","")&amp;IF($AA467=AD$2,"/F","")&amp;IF($AB467=AD$2,"/PO",""))</f>
        <v/>
      </c>
      <c r="AL467" s="213" t="str">
        <f t="shared" ref="AL467:AL502" ca="1" si="119">IF(AE467=0,"",IF($X467=AE$2,"/R1","")&amp;IF($Y467=AE$2,"/R2","")&amp;IF($Z467=AE$2,"/R3","")&amp;IF($AA467=AE$2,"/F","")&amp;IF($AB467=AE$2,"/PO",""))</f>
        <v/>
      </c>
      <c r="AM467" s="213" t="str">
        <f t="shared" ref="AM467:AM502" ca="1" si="120">IF(AF467=0,"",IF($X467=AF$2,"/R1","")&amp;IF($Y467=AF$2,"/R2","")&amp;IF($Z467=AF$2,"/R3","")&amp;IF($AA467=AF$2,"/F","")&amp;IF($AB467=AF$2,"/PO",""))</f>
        <v/>
      </c>
      <c r="AN467" s="213" t="str">
        <f t="shared" ref="AN467:AN502" ca="1" si="121">IF(AG467=0,"",IF($X467=AG$2,"/R1","")&amp;IF($Y467=AG$2,"/R2","")&amp;IF($Z467=AG$2,"/R3","")&amp;IF($AA467=AG$2,"/F","")&amp;IF($AB467=AG$2,"/PO",""))</f>
        <v/>
      </c>
      <c r="AO467" s="213" t="str">
        <f t="shared" ref="AO467:AO502" ca="1" si="122">IF(AH467=0,"",IF($X467=AH$2,"/R1","")&amp;IF($Y467=AH$2,"/R2","")&amp;IF($Z467=AH$2,"/R3","")&amp;IF($AA467=AH$2,"/F","")&amp;IF($AB467=AH$2,"/PO",""))</f>
        <v/>
      </c>
      <c r="AP467" s="213" t="str">
        <f t="shared" ref="AP467:AP502" ca="1" si="123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4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5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3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5"/>
        <v>0</v>
      </c>
      <c r="AE468" s="213">
        <f t="shared" ca="1" si="115"/>
        <v>0</v>
      </c>
      <c r="AF468" s="213">
        <f t="shared" ca="1" si="115"/>
        <v>0</v>
      </c>
      <c r="AG468" s="213">
        <f t="shared" ca="1" si="115"/>
        <v>0</v>
      </c>
      <c r="AH468" s="213">
        <f t="shared" ca="1" si="115"/>
        <v>0</v>
      </c>
      <c r="AI468" s="213">
        <f t="shared" ca="1" si="116"/>
        <v>0</v>
      </c>
      <c r="AJ468" s="213" t="str">
        <f t="shared" ca="1" si="117"/>
        <v/>
      </c>
      <c r="AK468" s="213" t="str">
        <f t="shared" ca="1" si="118"/>
        <v/>
      </c>
      <c r="AL468" s="213" t="str">
        <f t="shared" ca="1" si="119"/>
        <v/>
      </c>
      <c r="AM468" s="213" t="str">
        <f t="shared" ca="1" si="120"/>
        <v/>
      </c>
      <c r="AN468" s="213" t="str">
        <f t="shared" ca="1" si="121"/>
        <v/>
      </c>
      <c r="AO468" s="213" t="str">
        <f t="shared" ca="1" si="122"/>
        <v/>
      </c>
      <c r="AP468" s="213" t="str">
        <f t="shared" ca="1" si="123"/>
        <v/>
      </c>
      <c r="AQ468" s="213" t="str">
        <f t="shared" ca="1" si="124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5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3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5"/>
        <v>0</v>
      </c>
      <c r="AE469" s="213">
        <f t="shared" ca="1" si="115"/>
        <v>0</v>
      </c>
      <c r="AF469" s="213">
        <f t="shared" ca="1" si="115"/>
        <v>0</v>
      </c>
      <c r="AG469" s="213">
        <f t="shared" ca="1" si="115"/>
        <v>0</v>
      </c>
      <c r="AH469" s="213">
        <f t="shared" ca="1" si="115"/>
        <v>0</v>
      </c>
      <c r="AI469" s="213">
        <f t="shared" ca="1" si="116"/>
        <v>0</v>
      </c>
      <c r="AJ469" s="213" t="str">
        <f t="shared" ca="1" si="117"/>
        <v/>
      </c>
      <c r="AK469" s="213" t="str">
        <f t="shared" ca="1" si="118"/>
        <v/>
      </c>
      <c r="AL469" s="213" t="str">
        <f t="shared" ca="1" si="119"/>
        <v/>
      </c>
      <c r="AM469" s="213" t="str">
        <f t="shared" ca="1" si="120"/>
        <v/>
      </c>
      <c r="AN469" s="213" t="str">
        <f t="shared" ca="1" si="121"/>
        <v/>
      </c>
      <c r="AO469" s="213" t="str">
        <f t="shared" ca="1" si="122"/>
        <v/>
      </c>
      <c r="AP469" s="213" t="str">
        <f t="shared" ca="1" si="123"/>
        <v/>
      </c>
      <c r="AQ469" s="213" t="str">
        <f t="shared" ca="1" si="124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5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3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5"/>
        <v>0</v>
      </c>
      <c r="AE470" s="213">
        <f t="shared" ca="1" si="115"/>
        <v>0</v>
      </c>
      <c r="AF470" s="213">
        <f t="shared" ca="1" si="115"/>
        <v>0</v>
      </c>
      <c r="AG470" s="213">
        <f t="shared" ca="1" si="115"/>
        <v>0</v>
      </c>
      <c r="AH470" s="213">
        <f t="shared" ca="1" si="115"/>
        <v>0</v>
      </c>
      <c r="AI470" s="213">
        <f t="shared" ca="1" si="116"/>
        <v>0</v>
      </c>
      <c r="AJ470" s="213" t="str">
        <f t="shared" ca="1" si="117"/>
        <v/>
      </c>
      <c r="AK470" s="213" t="str">
        <f t="shared" ca="1" si="118"/>
        <v/>
      </c>
      <c r="AL470" s="213" t="str">
        <f t="shared" ca="1" si="119"/>
        <v/>
      </c>
      <c r="AM470" s="213" t="str">
        <f t="shared" ca="1" si="120"/>
        <v/>
      </c>
      <c r="AN470" s="213" t="str">
        <f t="shared" ca="1" si="121"/>
        <v/>
      </c>
      <c r="AO470" s="213" t="str">
        <f t="shared" ca="1" si="122"/>
        <v/>
      </c>
      <c r="AP470" s="213" t="str">
        <f t="shared" ca="1" si="123"/>
        <v/>
      </c>
      <c r="AQ470" s="213" t="str">
        <f t="shared" ca="1" si="124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5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3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5"/>
        <v>0</v>
      </c>
      <c r="AE471" s="213">
        <f t="shared" ca="1" si="115"/>
        <v>0</v>
      </c>
      <c r="AF471" s="213">
        <f t="shared" ca="1" si="115"/>
        <v>0</v>
      </c>
      <c r="AG471" s="213">
        <f t="shared" ca="1" si="115"/>
        <v>0</v>
      </c>
      <c r="AH471" s="213">
        <f t="shared" ca="1" si="115"/>
        <v>0</v>
      </c>
      <c r="AI471" s="213">
        <f t="shared" ca="1" si="116"/>
        <v>0</v>
      </c>
      <c r="AJ471" s="213" t="str">
        <f t="shared" ca="1" si="117"/>
        <v/>
      </c>
      <c r="AK471" s="213" t="str">
        <f t="shared" ca="1" si="118"/>
        <v/>
      </c>
      <c r="AL471" s="213" t="str">
        <f t="shared" ca="1" si="119"/>
        <v/>
      </c>
      <c r="AM471" s="213" t="str">
        <f t="shared" ca="1" si="120"/>
        <v/>
      </c>
      <c r="AN471" s="213" t="str">
        <f t="shared" ca="1" si="121"/>
        <v/>
      </c>
      <c r="AO471" s="213" t="str">
        <f t="shared" ca="1" si="122"/>
        <v/>
      </c>
      <c r="AP471" s="213" t="str">
        <f t="shared" ca="1" si="123"/>
        <v/>
      </c>
      <c r="AQ471" s="213" t="str">
        <f t="shared" ca="1" si="124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5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3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5"/>
        <v>0</v>
      </c>
      <c r="AE472" s="213">
        <f t="shared" ca="1" si="115"/>
        <v>0</v>
      </c>
      <c r="AF472" s="213">
        <f t="shared" ca="1" si="115"/>
        <v>0</v>
      </c>
      <c r="AG472" s="213">
        <f t="shared" ca="1" si="115"/>
        <v>0</v>
      </c>
      <c r="AH472" s="213">
        <f t="shared" ca="1" si="115"/>
        <v>0</v>
      </c>
      <c r="AI472" s="213">
        <f t="shared" ca="1" si="116"/>
        <v>0</v>
      </c>
      <c r="AJ472" s="213" t="str">
        <f t="shared" ca="1" si="117"/>
        <v/>
      </c>
      <c r="AK472" s="213" t="str">
        <f t="shared" ca="1" si="118"/>
        <v/>
      </c>
      <c r="AL472" s="213" t="str">
        <f t="shared" ca="1" si="119"/>
        <v/>
      </c>
      <c r="AM472" s="213" t="str">
        <f t="shared" ca="1" si="120"/>
        <v/>
      </c>
      <c r="AN472" s="213" t="str">
        <f t="shared" ca="1" si="121"/>
        <v/>
      </c>
      <c r="AO472" s="213" t="str">
        <f t="shared" ca="1" si="122"/>
        <v/>
      </c>
      <c r="AP472" s="213" t="str">
        <f t="shared" ca="1" si="123"/>
        <v/>
      </c>
      <c r="AQ472" s="213" t="str">
        <f t="shared" ca="1" si="124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5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3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5"/>
        <v>0</v>
      </c>
      <c r="AE473" s="213">
        <f t="shared" ca="1" si="115"/>
        <v>0</v>
      </c>
      <c r="AF473" s="213">
        <f t="shared" ca="1" si="115"/>
        <v>0</v>
      </c>
      <c r="AG473" s="213">
        <f t="shared" ca="1" si="115"/>
        <v>0</v>
      </c>
      <c r="AH473" s="213">
        <f t="shared" ca="1" si="115"/>
        <v>0</v>
      </c>
      <c r="AI473" s="213">
        <f t="shared" ca="1" si="116"/>
        <v>0</v>
      </c>
      <c r="AJ473" s="213" t="str">
        <f t="shared" ca="1" si="117"/>
        <v/>
      </c>
      <c r="AK473" s="213" t="str">
        <f t="shared" ca="1" si="118"/>
        <v/>
      </c>
      <c r="AL473" s="213" t="str">
        <f t="shared" ca="1" si="119"/>
        <v/>
      </c>
      <c r="AM473" s="213" t="str">
        <f t="shared" ca="1" si="120"/>
        <v/>
      </c>
      <c r="AN473" s="213" t="str">
        <f t="shared" ca="1" si="121"/>
        <v/>
      </c>
      <c r="AO473" s="213" t="str">
        <f t="shared" ca="1" si="122"/>
        <v/>
      </c>
      <c r="AP473" s="213" t="str">
        <f t="shared" ca="1" si="123"/>
        <v/>
      </c>
      <c r="AQ473" s="213" t="str">
        <f t="shared" ca="1" si="124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5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3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5"/>
        <v>0</v>
      </c>
      <c r="AE474" s="213">
        <f t="shared" ca="1" si="115"/>
        <v>0</v>
      </c>
      <c r="AF474" s="213">
        <f t="shared" ca="1" si="115"/>
        <v>0</v>
      </c>
      <c r="AG474" s="213">
        <f t="shared" ca="1" si="115"/>
        <v>0</v>
      </c>
      <c r="AH474" s="213">
        <f t="shared" ca="1" si="115"/>
        <v>0</v>
      </c>
      <c r="AI474" s="213">
        <f t="shared" ca="1" si="116"/>
        <v>0</v>
      </c>
      <c r="AJ474" s="213" t="str">
        <f t="shared" ca="1" si="117"/>
        <v/>
      </c>
      <c r="AK474" s="213" t="str">
        <f t="shared" ca="1" si="118"/>
        <v/>
      </c>
      <c r="AL474" s="213" t="str">
        <f t="shared" ca="1" si="119"/>
        <v/>
      </c>
      <c r="AM474" s="213" t="str">
        <f t="shared" ca="1" si="120"/>
        <v/>
      </c>
      <c r="AN474" s="213" t="str">
        <f t="shared" ca="1" si="121"/>
        <v/>
      </c>
      <c r="AO474" s="213" t="str">
        <f t="shared" ca="1" si="122"/>
        <v/>
      </c>
      <c r="AP474" s="213" t="str">
        <f t="shared" ca="1" si="123"/>
        <v/>
      </c>
      <c r="AQ474" s="213" t="str">
        <f t="shared" ca="1" si="124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5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3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5"/>
        <v>0</v>
      </c>
      <c r="AE475" s="213">
        <f t="shared" ca="1" si="115"/>
        <v>0</v>
      </c>
      <c r="AF475" s="213">
        <f t="shared" ca="1" si="115"/>
        <v>0</v>
      </c>
      <c r="AG475" s="213">
        <f t="shared" ca="1" si="115"/>
        <v>0</v>
      </c>
      <c r="AH475" s="213">
        <f t="shared" ca="1" si="115"/>
        <v>0</v>
      </c>
      <c r="AI475" s="213">
        <f t="shared" ca="1" si="116"/>
        <v>0</v>
      </c>
      <c r="AJ475" s="213" t="str">
        <f t="shared" ca="1" si="117"/>
        <v/>
      </c>
      <c r="AK475" s="213" t="str">
        <f t="shared" ca="1" si="118"/>
        <v/>
      </c>
      <c r="AL475" s="213" t="str">
        <f t="shared" ca="1" si="119"/>
        <v/>
      </c>
      <c r="AM475" s="213" t="str">
        <f t="shared" ca="1" si="120"/>
        <v/>
      </c>
      <c r="AN475" s="213" t="str">
        <f t="shared" ca="1" si="121"/>
        <v/>
      </c>
      <c r="AO475" s="213" t="str">
        <f t="shared" ca="1" si="122"/>
        <v/>
      </c>
      <c r="AP475" s="213" t="str">
        <f t="shared" ca="1" si="123"/>
        <v/>
      </c>
      <c r="AQ475" s="213" t="str">
        <f t="shared" ca="1" si="124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5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3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5"/>
        <v>0</v>
      </c>
      <c r="AE476" s="213">
        <f t="shared" ca="1" si="115"/>
        <v>0</v>
      </c>
      <c r="AF476" s="213">
        <f t="shared" ca="1" si="115"/>
        <v>0</v>
      </c>
      <c r="AG476" s="213">
        <f t="shared" ca="1" si="115"/>
        <v>0</v>
      </c>
      <c r="AH476" s="213">
        <f t="shared" ca="1" si="115"/>
        <v>0</v>
      </c>
      <c r="AI476" s="213">
        <f t="shared" ca="1" si="116"/>
        <v>0</v>
      </c>
      <c r="AJ476" s="213" t="str">
        <f t="shared" ca="1" si="117"/>
        <v/>
      </c>
      <c r="AK476" s="213" t="str">
        <f t="shared" ca="1" si="118"/>
        <v/>
      </c>
      <c r="AL476" s="213" t="str">
        <f t="shared" ca="1" si="119"/>
        <v/>
      </c>
      <c r="AM476" s="213" t="str">
        <f t="shared" ca="1" si="120"/>
        <v/>
      </c>
      <c r="AN476" s="213" t="str">
        <f t="shared" ca="1" si="121"/>
        <v/>
      </c>
      <c r="AO476" s="213" t="str">
        <f t="shared" ca="1" si="122"/>
        <v/>
      </c>
      <c r="AP476" s="213" t="str">
        <f t="shared" ca="1" si="123"/>
        <v/>
      </c>
      <c r="AQ476" s="213" t="str">
        <f t="shared" ca="1" si="124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5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3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5"/>
        <v>0</v>
      </c>
      <c r="AE477" s="213">
        <f t="shared" ca="1" si="115"/>
        <v>0</v>
      </c>
      <c r="AF477" s="213">
        <f t="shared" ca="1" si="115"/>
        <v>0</v>
      </c>
      <c r="AG477" s="213">
        <f t="shared" ca="1" si="115"/>
        <v>0</v>
      </c>
      <c r="AH477" s="213">
        <f t="shared" ca="1" si="115"/>
        <v>0</v>
      </c>
      <c r="AI477" s="213">
        <f t="shared" ca="1" si="116"/>
        <v>0</v>
      </c>
      <c r="AJ477" s="213" t="str">
        <f t="shared" ca="1" si="117"/>
        <v/>
      </c>
      <c r="AK477" s="213" t="str">
        <f t="shared" ca="1" si="118"/>
        <v/>
      </c>
      <c r="AL477" s="213" t="str">
        <f t="shared" ca="1" si="119"/>
        <v/>
      </c>
      <c r="AM477" s="213" t="str">
        <f t="shared" ca="1" si="120"/>
        <v/>
      </c>
      <c r="AN477" s="213" t="str">
        <f t="shared" ca="1" si="121"/>
        <v/>
      </c>
      <c r="AO477" s="213" t="str">
        <f t="shared" ca="1" si="122"/>
        <v/>
      </c>
      <c r="AP477" s="213" t="str">
        <f t="shared" ca="1" si="123"/>
        <v/>
      </c>
      <c r="AQ477" s="213" t="str">
        <f t="shared" ca="1" si="124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5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3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5"/>
        <v>0</v>
      </c>
      <c r="AE478" s="213">
        <f t="shared" ca="1" si="115"/>
        <v>0</v>
      </c>
      <c r="AF478" s="213">
        <f t="shared" ca="1" si="115"/>
        <v>0</v>
      </c>
      <c r="AG478" s="213">
        <f t="shared" ca="1" si="115"/>
        <v>0</v>
      </c>
      <c r="AH478" s="213">
        <f t="shared" ca="1" si="115"/>
        <v>0</v>
      </c>
      <c r="AI478" s="213">
        <f t="shared" ca="1" si="116"/>
        <v>0</v>
      </c>
      <c r="AJ478" s="213" t="str">
        <f t="shared" ca="1" si="117"/>
        <v/>
      </c>
      <c r="AK478" s="213" t="str">
        <f t="shared" ca="1" si="118"/>
        <v/>
      </c>
      <c r="AL478" s="213" t="str">
        <f t="shared" ca="1" si="119"/>
        <v/>
      </c>
      <c r="AM478" s="213" t="str">
        <f t="shared" ca="1" si="120"/>
        <v/>
      </c>
      <c r="AN478" s="213" t="str">
        <f t="shared" ca="1" si="121"/>
        <v/>
      </c>
      <c r="AO478" s="213" t="str">
        <f t="shared" ca="1" si="122"/>
        <v/>
      </c>
      <c r="AP478" s="213" t="str">
        <f t="shared" ca="1" si="123"/>
        <v/>
      </c>
      <c r="AQ478" s="213" t="str">
        <f t="shared" ca="1" si="124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5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3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5"/>
        <v>0</v>
      </c>
      <c r="AE479" s="213">
        <f t="shared" ca="1" si="115"/>
        <v>0</v>
      </c>
      <c r="AF479" s="213">
        <f t="shared" ca="1" si="115"/>
        <v>0</v>
      </c>
      <c r="AG479" s="213">
        <f t="shared" ca="1" si="115"/>
        <v>0</v>
      </c>
      <c r="AH479" s="213">
        <f t="shared" ca="1" si="115"/>
        <v>0</v>
      </c>
      <c r="AI479" s="213">
        <f t="shared" ca="1" si="116"/>
        <v>0</v>
      </c>
      <c r="AJ479" s="213" t="str">
        <f t="shared" ca="1" si="117"/>
        <v/>
      </c>
      <c r="AK479" s="213" t="str">
        <f t="shared" ca="1" si="118"/>
        <v/>
      </c>
      <c r="AL479" s="213" t="str">
        <f t="shared" ca="1" si="119"/>
        <v/>
      </c>
      <c r="AM479" s="213" t="str">
        <f t="shared" ca="1" si="120"/>
        <v/>
      </c>
      <c r="AN479" s="213" t="str">
        <f t="shared" ca="1" si="121"/>
        <v/>
      </c>
      <c r="AO479" s="213" t="str">
        <f t="shared" ca="1" si="122"/>
        <v/>
      </c>
      <c r="AP479" s="213" t="str">
        <f t="shared" ca="1" si="123"/>
        <v/>
      </c>
      <c r="AQ479" s="213" t="str">
        <f t="shared" ca="1" si="124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5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3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5"/>
        <v>0</v>
      </c>
      <c r="AE480" s="213">
        <f t="shared" ca="1" si="115"/>
        <v>0</v>
      </c>
      <c r="AF480" s="213">
        <f t="shared" ca="1" si="115"/>
        <v>0</v>
      </c>
      <c r="AG480" s="213">
        <f t="shared" ca="1" si="115"/>
        <v>0</v>
      </c>
      <c r="AH480" s="213">
        <f t="shared" ca="1" si="115"/>
        <v>0</v>
      </c>
      <c r="AI480" s="213">
        <f t="shared" ca="1" si="116"/>
        <v>0</v>
      </c>
      <c r="AJ480" s="213" t="str">
        <f t="shared" ca="1" si="117"/>
        <v/>
      </c>
      <c r="AK480" s="213" t="str">
        <f t="shared" ca="1" si="118"/>
        <v/>
      </c>
      <c r="AL480" s="213" t="str">
        <f t="shared" ca="1" si="119"/>
        <v/>
      </c>
      <c r="AM480" s="213" t="str">
        <f t="shared" ca="1" si="120"/>
        <v/>
      </c>
      <c r="AN480" s="213" t="str">
        <f t="shared" ca="1" si="121"/>
        <v/>
      </c>
      <c r="AO480" s="213" t="str">
        <f t="shared" ca="1" si="122"/>
        <v/>
      </c>
      <c r="AP480" s="213" t="str">
        <f t="shared" ca="1" si="123"/>
        <v/>
      </c>
      <c r="AQ480" s="213" t="str">
        <f t="shared" ca="1" si="124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5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3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5"/>
        <v>0</v>
      </c>
      <c r="AE481" s="213">
        <f t="shared" ca="1" si="115"/>
        <v>0</v>
      </c>
      <c r="AF481" s="213">
        <f t="shared" ca="1" si="115"/>
        <v>0</v>
      </c>
      <c r="AG481" s="213">
        <f t="shared" ca="1" si="115"/>
        <v>0</v>
      </c>
      <c r="AH481" s="213">
        <f t="shared" ca="1" si="115"/>
        <v>0</v>
      </c>
      <c r="AI481" s="213">
        <f t="shared" ca="1" si="116"/>
        <v>0</v>
      </c>
      <c r="AJ481" s="213" t="str">
        <f t="shared" ca="1" si="117"/>
        <v/>
      </c>
      <c r="AK481" s="213" t="str">
        <f t="shared" ca="1" si="118"/>
        <v/>
      </c>
      <c r="AL481" s="213" t="str">
        <f t="shared" ca="1" si="119"/>
        <v/>
      </c>
      <c r="AM481" s="213" t="str">
        <f t="shared" ca="1" si="120"/>
        <v/>
      </c>
      <c r="AN481" s="213" t="str">
        <f t="shared" ca="1" si="121"/>
        <v/>
      </c>
      <c r="AO481" s="213" t="str">
        <f t="shared" ca="1" si="122"/>
        <v/>
      </c>
      <c r="AP481" s="213" t="str">
        <f t="shared" ca="1" si="123"/>
        <v/>
      </c>
      <c r="AQ481" s="213" t="str">
        <f t="shared" ca="1" si="124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5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3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5"/>
        <v>0</v>
      </c>
      <c r="AE482" s="213">
        <f t="shared" ca="1" si="115"/>
        <v>0</v>
      </c>
      <c r="AF482" s="213">
        <f t="shared" ca="1" si="115"/>
        <v>0</v>
      </c>
      <c r="AG482" s="213">
        <f t="shared" ca="1" si="115"/>
        <v>0</v>
      </c>
      <c r="AH482" s="213">
        <f t="shared" ca="1" si="115"/>
        <v>0</v>
      </c>
      <c r="AI482" s="213">
        <f t="shared" ca="1" si="116"/>
        <v>0</v>
      </c>
      <c r="AJ482" s="213" t="str">
        <f t="shared" ca="1" si="117"/>
        <v/>
      </c>
      <c r="AK482" s="213" t="str">
        <f t="shared" ca="1" si="118"/>
        <v/>
      </c>
      <c r="AL482" s="213" t="str">
        <f t="shared" ca="1" si="119"/>
        <v/>
      </c>
      <c r="AM482" s="213" t="str">
        <f t="shared" ca="1" si="120"/>
        <v/>
      </c>
      <c r="AN482" s="213" t="str">
        <f t="shared" ca="1" si="121"/>
        <v/>
      </c>
      <c r="AO482" s="213" t="str">
        <f t="shared" ca="1" si="122"/>
        <v/>
      </c>
      <c r="AP482" s="213" t="str">
        <f t="shared" ca="1" si="123"/>
        <v/>
      </c>
      <c r="AQ482" s="213" t="str">
        <f t="shared" ca="1" si="124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5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3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5"/>
        <v>0</v>
      </c>
      <c r="AE483" s="213">
        <f t="shared" ca="1" si="115"/>
        <v>0</v>
      </c>
      <c r="AF483" s="213">
        <f t="shared" ca="1" si="115"/>
        <v>0</v>
      </c>
      <c r="AG483" s="213">
        <f t="shared" ca="1" si="115"/>
        <v>0</v>
      </c>
      <c r="AH483" s="213">
        <f t="shared" ca="1" si="115"/>
        <v>0</v>
      </c>
      <c r="AI483" s="213">
        <f t="shared" ca="1" si="116"/>
        <v>0</v>
      </c>
      <c r="AJ483" s="213" t="str">
        <f t="shared" ca="1" si="117"/>
        <v/>
      </c>
      <c r="AK483" s="213" t="str">
        <f t="shared" ca="1" si="118"/>
        <v/>
      </c>
      <c r="AL483" s="213" t="str">
        <f t="shared" ca="1" si="119"/>
        <v/>
      </c>
      <c r="AM483" s="213" t="str">
        <f t="shared" ca="1" si="120"/>
        <v/>
      </c>
      <c r="AN483" s="213" t="str">
        <f t="shared" ca="1" si="121"/>
        <v/>
      </c>
      <c r="AO483" s="213" t="str">
        <f t="shared" ca="1" si="122"/>
        <v/>
      </c>
      <c r="AP483" s="213" t="str">
        <f t="shared" ca="1" si="123"/>
        <v/>
      </c>
      <c r="AQ483" s="213" t="str">
        <f t="shared" ca="1" si="124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5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3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5"/>
        <v>0</v>
      </c>
      <c r="AE484" s="213">
        <f t="shared" ca="1" si="115"/>
        <v>0</v>
      </c>
      <c r="AF484" s="213">
        <f t="shared" ca="1" si="115"/>
        <v>0</v>
      </c>
      <c r="AG484" s="213">
        <f t="shared" ca="1" si="115"/>
        <v>0</v>
      </c>
      <c r="AH484" s="213">
        <f t="shared" ca="1" si="115"/>
        <v>0</v>
      </c>
      <c r="AI484" s="213">
        <f t="shared" ca="1" si="116"/>
        <v>0</v>
      </c>
      <c r="AJ484" s="213" t="str">
        <f t="shared" ca="1" si="117"/>
        <v/>
      </c>
      <c r="AK484" s="213" t="str">
        <f t="shared" ca="1" si="118"/>
        <v/>
      </c>
      <c r="AL484" s="213" t="str">
        <f t="shared" ca="1" si="119"/>
        <v/>
      </c>
      <c r="AM484" s="213" t="str">
        <f t="shared" ca="1" si="120"/>
        <v/>
      </c>
      <c r="AN484" s="213" t="str">
        <f t="shared" ca="1" si="121"/>
        <v/>
      </c>
      <c r="AO484" s="213" t="str">
        <f t="shared" ca="1" si="122"/>
        <v/>
      </c>
      <c r="AP484" s="213" t="str">
        <f t="shared" ca="1" si="123"/>
        <v/>
      </c>
      <c r="AQ484" s="213" t="str">
        <f t="shared" ca="1" si="124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5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3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5"/>
        <v>0</v>
      </c>
      <c r="AE485" s="213">
        <f t="shared" ca="1" si="115"/>
        <v>0</v>
      </c>
      <c r="AF485" s="213">
        <f t="shared" ca="1" si="115"/>
        <v>0</v>
      </c>
      <c r="AG485" s="213">
        <f t="shared" ca="1" si="115"/>
        <v>0</v>
      </c>
      <c r="AH485" s="213">
        <f t="shared" ca="1" si="115"/>
        <v>0</v>
      </c>
      <c r="AI485" s="213">
        <f t="shared" ca="1" si="116"/>
        <v>0</v>
      </c>
      <c r="AJ485" s="213" t="str">
        <f t="shared" ca="1" si="117"/>
        <v/>
      </c>
      <c r="AK485" s="213" t="str">
        <f t="shared" ca="1" si="118"/>
        <v/>
      </c>
      <c r="AL485" s="213" t="str">
        <f t="shared" ca="1" si="119"/>
        <v/>
      </c>
      <c r="AM485" s="213" t="str">
        <f t="shared" ca="1" si="120"/>
        <v/>
      </c>
      <c r="AN485" s="213" t="str">
        <f t="shared" ca="1" si="121"/>
        <v/>
      </c>
      <c r="AO485" s="213" t="str">
        <f t="shared" ca="1" si="122"/>
        <v/>
      </c>
      <c r="AP485" s="213" t="str">
        <f t="shared" ca="1" si="123"/>
        <v/>
      </c>
      <c r="AQ485" s="213" t="str">
        <f t="shared" ca="1" si="124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5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3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5"/>
        <v>0</v>
      </c>
      <c r="AE486" s="213">
        <f t="shared" ca="1" si="115"/>
        <v>0</v>
      </c>
      <c r="AF486" s="213">
        <f t="shared" ca="1" si="115"/>
        <v>0</v>
      </c>
      <c r="AG486" s="213">
        <f t="shared" ca="1" si="115"/>
        <v>0</v>
      </c>
      <c r="AH486" s="213">
        <f t="shared" ca="1" si="115"/>
        <v>0</v>
      </c>
      <c r="AI486" s="213">
        <f t="shared" ca="1" si="116"/>
        <v>0</v>
      </c>
      <c r="AJ486" s="213" t="str">
        <f t="shared" ca="1" si="117"/>
        <v/>
      </c>
      <c r="AK486" s="213" t="str">
        <f t="shared" ca="1" si="118"/>
        <v/>
      </c>
      <c r="AL486" s="213" t="str">
        <f t="shared" ca="1" si="119"/>
        <v/>
      </c>
      <c r="AM486" s="213" t="str">
        <f t="shared" ca="1" si="120"/>
        <v/>
      </c>
      <c r="AN486" s="213" t="str">
        <f t="shared" ca="1" si="121"/>
        <v/>
      </c>
      <c r="AO486" s="213" t="str">
        <f t="shared" ca="1" si="122"/>
        <v/>
      </c>
      <c r="AP486" s="213" t="str">
        <f t="shared" ca="1" si="123"/>
        <v/>
      </c>
      <c r="AQ486" s="213" t="str">
        <f t="shared" ca="1" si="124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5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3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5"/>
        <v>0</v>
      </c>
      <c r="AE487" s="213">
        <f t="shared" ca="1" si="115"/>
        <v>0</v>
      </c>
      <c r="AF487" s="213">
        <f t="shared" ca="1" si="115"/>
        <v>0</v>
      </c>
      <c r="AG487" s="213">
        <f t="shared" ca="1" si="115"/>
        <v>0</v>
      </c>
      <c r="AH487" s="213">
        <f t="shared" ca="1" si="115"/>
        <v>0</v>
      </c>
      <c r="AI487" s="213">
        <f t="shared" ca="1" si="116"/>
        <v>0</v>
      </c>
      <c r="AJ487" s="213" t="str">
        <f t="shared" ca="1" si="117"/>
        <v/>
      </c>
      <c r="AK487" s="213" t="str">
        <f t="shared" ca="1" si="118"/>
        <v/>
      </c>
      <c r="AL487" s="213" t="str">
        <f t="shared" ca="1" si="119"/>
        <v/>
      </c>
      <c r="AM487" s="213" t="str">
        <f t="shared" ca="1" si="120"/>
        <v/>
      </c>
      <c r="AN487" s="213" t="str">
        <f t="shared" ca="1" si="121"/>
        <v/>
      </c>
      <c r="AO487" s="213" t="str">
        <f t="shared" ca="1" si="122"/>
        <v/>
      </c>
      <c r="AP487" s="213" t="str">
        <f t="shared" ca="1" si="123"/>
        <v/>
      </c>
      <c r="AQ487" s="213" t="str">
        <f t="shared" ca="1" si="124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5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3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5"/>
        <v>0</v>
      </c>
      <c r="AE488" s="213">
        <f t="shared" ca="1" si="115"/>
        <v>0</v>
      </c>
      <c r="AF488" s="213">
        <f t="shared" ca="1" si="115"/>
        <v>0</v>
      </c>
      <c r="AG488" s="213">
        <f t="shared" ca="1" si="115"/>
        <v>0</v>
      </c>
      <c r="AH488" s="213">
        <f t="shared" ca="1" si="115"/>
        <v>0</v>
      </c>
      <c r="AI488" s="213">
        <f t="shared" ca="1" si="116"/>
        <v>0</v>
      </c>
      <c r="AJ488" s="213" t="str">
        <f t="shared" ca="1" si="117"/>
        <v/>
      </c>
      <c r="AK488" s="213" t="str">
        <f t="shared" ca="1" si="118"/>
        <v/>
      </c>
      <c r="AL488" s="213" t="str">
        <f t="shared" ca="1" si="119"/>
        <v/>
      </c>
      <c r="AM488" s="213" t="str">
        <f t="shared" ca="1" si="120"/>
        <v/>
      </c>
      <c r="AN488" s="213" t="str">
        <f t="shared" ca="1" si="121"/>
        <v/>
      </c>
      <c r="AO488" s="213" t="str">
        <f t="shared" ca="1" si="122"/>
        <v/>
      </c>
      <c r="AP488" s="213" t="str">
        <f t="shared" ca="1" si="123"/>
        <v/>
      </c>
      <c r="AQ488" s="213" t="str">
        <f t="shared" ca="1" si="124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5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3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5"/>
        <v>0</v>
      </c>
      <c r="AE489" s="213">
        <f t="shared" ca="1" si="115"/>
        <v>0</v>
      </c>
      <c r="AF489" s="213">
        <f t="shared" ca="1" si="115"/>
        <v>0</v>
      </c>
      <c r="AG489" s="213">
        <f t="shared" ca="1" si="115"/>
        <v>0</v>
      </c>
      <c r="AH489" s="213">
        <f t="shared" ca="1" si="115"/>
        <v>0</v>
      </c>
      <c r="AI489" s="213">
        <f t="shared" ca="1" si="116"/>
        <v>0</v>
      </c>
      <c r="AJ489" s="213" t="str">
        <f t="shared" ca="1" si="117"/>
        <v/>
      </c>
      <c r="AK489" s="213" t="str">
        <f t="shared" ca="1" si="118"/>
        <v/>
      </c>
      <c r="AL489" s="213" t="str">
        <f t="shared" ca="1" si="119"/>
        <v/>
      </c>
      <c r="AM489" s="213" t="str">
        <f t="shared" ca="1" si="120"/>
        <v/>
      </c>
      <c r="AN489" s="213" t="str">
        <f t="shared" ca="1" si="121"/>
        <v/>
      </c>
      <c r="AO489" s="213" t="str">
        <f t="shared" ca="1" si="122"/>
        <v/>
      </c>
      <c r="AP489" s="213" t="str">
        <f t="shared" ca="1" si="123"/>
        <v/>
      </c>
      <c r="AQ489" s="213" t="str">
        <f t="shared" ca="1" si="124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5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3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5"/>
        <v>0</v>
      </c>
      <c r="AE490" s="213">
        <f t="shared" ca="1" si="115"/>
        <v>0</v>
      </c>
      <c r="AF490" s="213">
        <f t="shared" ca="1" si="115"/>
        <v>0</v>
      </c>
      <c r="AG490" s="213">
        <f t="shared" ca="1" si="115"/>
        <v>0</v>
      </c>
      <c r="AH490" s="213">
        <f t="shared" ca="1" si="115"/>
        <v>0</v>
      </c>
      <c r="AI490" s="213">
        <f t="shared" ca="1" si="116"/>
        <v>0</v>
      </c>
      <c r="AJ490" s="213" t="str">
        <f t="shared" ca="1" si="117"/>
        <v/>
      </c>
      <c r="AK490" s="213" t="str">
        <f t="shared" ca="1" si="118"/>
        <v/>
      </c>
      <c r="AL490" s="213" t="str">
        <f t="shared" ca="1" si="119"/>
        <v/>
      </c>
      <c r="AM490" s="213" t="str">
        <f t="shared" ca="1" si="120"/>
        <v/>
      </c>
      <c r="AN490" s="213" t="str">
        <f t="shared" ca="1" si="121"/>
        <v/>
      </c>
      <c r="AO490" s="213" t="str">
        <f t="shared" ca="1" si="122"/>
        <v/>
      </c>
      <c r="AP490" s="213" t="str">
        <f t="shared" ca="1" si="123"/>
        <v/>
      </c>
      <c r="AQ490" s="213" t="str">
        <f t="shared" ca="1" si="124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5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3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5"/>
        <v>0</v>
      </c>
      <c r="AE491" s="213">
        <f t="shared" ca="1" si="115"/>
        <v>0</v>
      </c>
      <c r="AF491" s="213">
        <f t="shared" ca="1" si="115"/>
        <v>0</v>
      </c>
      <c r="AG491" s="213">
        <f t="shared" ca="1" si="115"/>
        <v>0</v>
      </c>
      <c r="AH491" s="213">
        <f t="shared" ca="1" si="115"/>
        <v>0</v>
      </c>
      <c r="AI491" s="213">
        <f t="shared" ca="1" si="116"/>
        <v>0</v>
      </c>
      <c r="AJ491" s="213" t="str">
        <f t="shared" ca="1" si="117"/>
        <v/>
      </c>
      <c r="AK491" s="213" t="str">
        <f t="shared" ca="1" si="118"/>
        <v/>
      </c>
      <c r="AL491" s="213" t="str">
        <f t="shared" ca="1" si="119"/>
        <v/>
      </c>
      <c r="AM491" s="213" t="str">
        <f t="shared" ca="1" si="120"/>
        <v/>
      </c>
      <c r="AN491" s="213" t="str">
        <f t="shared" ca="1" si="121"/>
        <v/>
      </c>
      <c r="AO491" s="213" t="str">
        <f t="shared" ca="1" si="122"/>
        <v/>
      </c>
      <c r="AP491" s="213" t="str">
        <f t="shared" ca="1" si="123"/>
        <v/>
      </c>
      <c r="AQ491" s="213" t="str">
        <f t="shared" ca="1" si="124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5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3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5"/>
        <v>0</v>
      </c>
      <c r="AE492" s="213">
        <f t="shared" ca="1" si="115"/>
        <v>0</v>
      </c>
      <c r="AF492" s="213">
        <f t="shared" ca="1" si="115"/>
        <v>0</v>
      </c>
      <c r="AG492" s="213">
        <f t="shared" ca="1" si="115"/>
        <v>0</v>
      </c>
      <c r="AH492" s="213">
        <f t="shared" ca="1" si="115"/>
        <v>0</v>
      </c>
      <c r="AI492" s="213">
        <f t="shared" ca="1" si="116"/>
        <v>0</v>
      </c>
      <c r="AJ492" s="213" t="str">
        <f t="shared" ca="1" si="117"/>
        <v/>
      </c>
      <c r="AK492" s="213" t="str">
        <f t="shared" ca="1" si="118"/>
        <v/>
      </c>
      <c r="AL492" s="213" t="str">
        <f t="shared" ca="1" si="119"/>
        <v/>
      </c>
      <c r="AM492" s="213" t="str">
        <f t="shared" ca="1" si="120"/>
        <v/>
      </c>
      <c r="AN492" s="213" t="str">
        <f t="shared" ca="1" si="121"/>
        <v/>
      </c>
      <c r="AO492" s="213" t="str">
        <f t="shared" ca="1" si="122"/>
        <v/>
      </c>
      <c r="AP492" s="213" t="str">
        <f t="shared" ca="1" si="123"/>
        <v/>
      </c>
      <c r="AQ492" s="213" t="str">
        <f t="shared" ca="1" si="124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5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3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5"/>
        <v>0</v>
      </c>
      <c r="AE493" s="213">
        <f t="shared" ca="1" si="115"/>
        <v>0</v>
      </c>
      <c r="AF493" s="213">
        <f t="shared" ca="1" si="115"/>
        <v>0</v>
      </c>
      <c r="AG493" s="213">
        <f t="shared" ca="1" si="115"/>
        <v>0</v>
      </c>
      <c r="AH493" s="213">
        <f t="shared" ca="1" si="115"/>
        <v>0</v>
      </c>
      <c r="AI493" s="213">
        <f t="shared" ca="1" si="116"/>
        <v>0</v>
      </c>
      <c r="AJ493" s="213" t="str">
        <f t="shared" ca="1" si="117"/>
        <v/>
      </c>
      <c r="AK493" s="213" t="str">
        <f t="shared" ca="1" si="118"/>
        <v/>
      </c>
      <c r="AL493" s="213" t="str">
        <f t="shared" ca="1" si="119"/>
        <v/>
      </c>
      <c r="AM493" s="213" t="str">
        <f t="shared" ca="1" si="120"/>
        <v/>
      </c>
      <c r="AN493" s="213" t="str">
        <f t="shared" ca="1" si="121"/>
        <v/>
      </c>
      <c r="AO493" s="213" t="str">
        <f t="shared" ca="1" si="122"/>
        <v/>
      </c>
      <c r="AP493" s="213" t="str">
        <f t="shared" ca="1" si="123"/>
        <v/>
      </c>
      <c r="AQ493" s="213" t="str">
        <f t="shared" ca="1" si="124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5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3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5"/>
        <v>0</v>
      </c>
      <c r="AE494" s="213">
        <f t="shared" ca="1" si="115"/>
        <v>0</v>
      </c>
      <c r="AF494" s="213">
        <f t="shared" ca="1" si="115"/>
        <v>0</v>
      </c>
      <c r="AG494" s="213">
        <f t="shared" ca="1" si="115"/>
        <v>0</v>
      </c>
      <c r="AH494" s="213">
        <f t="shared" ca="1" si="115"/>
        <v>0</v>
      </c>
      <c r="AI494" s="213">
        <f t="shared" ca="1" si="116"/>
        <v>0</v>
      </c>
      <c r="AJ494" s="213" t="str">
        <f t="shared" ca="1" si="117"/>
        <v/>
      </c>
      <c r="AK494" s="213" t="str">
        <f t="shared" ca="1" si="118"/>
        <v/>
      </c>
      <c r="AL494" s="213" t="str">
        <f t="shared" ca="1" si="119"/>
        <v/>
      </c>
      <c r="AM494" s="213" t="str">
        <f t="shared" ca="1" si="120"/>
        <v/>
      </c>
      <c r="AN494" s="213" t="str">
        <f t="shared" ca="1" si="121"/>
        <v/>
      </c>
      <c r="AO494" s="213" t="str">
        <f t="shared" ca="1" si="122"/>
        <v/>
      </c>
      <c r="AP494" s="213" t="str">
        <f t="shared" ca="1" si="123"/>
        <v/>
      </c>
      <c r="AQ494" s="213" t="str">
        <f t="shared" ca="1" si="124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5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3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5"/>
        <v>0</v>
      </c>
      <c r="AE495" s="213">
        <f t="shared" ca="1" si="115"/>
        <v>0</v>
      </c>
      <c r="AF495" s="213">
        <f t="shared" ca="1" si="115"/>
        <v>0</v>
      </c>
      <c r="AG495" s="213">
        <f t="shared" ca="1" si="115"/>
        <v>0</v>
      </c>
      <c r="AH495" s="213">
        <f t="shared" ca="1" si="115"/>
        <v>0</v>
      </c>
      <c r="AI495" s="213">
        <f t="shared" ca="1" si="116"/>
        <v>0</v>
      </c>
      <c r="AJ495" s="213" t="str">
        <f t="shared" ca="1" si="117"/>
        <v/>
      </c>
      <c r="AK495" s="213" t="str">
        <f t="shared" ca="1" si="118"/>
        <v/>
      </c>
      <c r="AL495" s="213" t="str">
        <f t="shared" ca="1" si="119"/>
        <v/>
      </c>
      <c r="AM495" s="213" t="str">
        <f t="shared" ca="1" si="120"/>
        <v/>
      </c>
      <c r="AN495" s="213" t="str">
        <f t="shared" ca="1" si="121"/>
        <v/>
      </c>
      <c r="AO495" s="213" t="str">
        <f t="shared" ca="1" si="122"/>
        <v/>
      </c>
      <c r="AP495" s="213" t="str">
        <f t="shared" ca="1" si="123"/>
        <v/>
      </c>
      <c r="AQ495" s="213" t="str">
        <f t="shared" ca="1" si="124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5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3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5"/>
        <v>0</v>
      </c>
      <c r="AE496" s="213">
        <f t="shared" ca="1" si="115"/>
        <v>0</v>
      </c>
      <c r="AF496" s="213">
        <f t="shared" ca="1" si="115"/>
        <v>0</v>
      </c>
      <c r="AG496" s="213">
        <f t="shared" ca="1" si="115"/>
        <v>0</v>
      </c>
      <c r="AH496" s="213">
        <f t="shared" ca="1" si="115"/>
        <v>0</v>
      </c>
      <c r="AI496" s="213">
        <f t="shared" ca="1" si="116"/>
        <v>0</v>
      </c>
      <c r="AJ496" s="213" t="str">
        <f t="shared" ca="1" si="117"/>
        <v/>
      </c>
      <c r="AK496" s="213" t="str">
        <f t="shared" ca="1" si="118"/>
        <v/>
      </c>
      <c r="AL496" s="213" t="str">
        <f t="shared" ca="1" si="119"/>
        <v/>
      </c>
      <c r="AM496" s="213" t="str">
        <f t="shared" ca="1" si="120"/>
        <v/>
      </c>
      <c r="AN496" s="213" t="str">
        <f t="shared" ca="1" si="121"/>
        <v/>
      </c>
      <c r="AO496" s="213" t="str">
        <f t="shared" ca="1" si="122"/>
        <v/>
      </c>
      <c r="AP496" s="213" t="str">
        <f t="shared" ca="1" si="123"/>
        <v/>
      </c>
      <c r="AQ496" s="213" t="str">
        <f t="shared" ca="1" si="124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5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3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5"/>
        <v>0</v>
      </c>
      <c r="AE497" s="213">
        <f t="shared" ca="1" si="115"/>
        <v>0</v>
      </c>
      <c r="AF497" s="213">
        <f t="shared" ca="1" si="115"/>
        <v>0</v>
      </c>
      <c r="AG497" s="213">
        <f t="shared" ca="1" si="115"/>
        <v>0</v>
      </c>
      <c r="AH497" s="213">
        <f t="shared" ca="1" si="115"/>
        <v>0</v>
      </c>
      <c r="AI497" s="213">
        <f t="shared" ca="1" si="116"/>
        <v>0</v>
      </c>
      <c r="AJ497" s="213" t="str">
        <f t="shared" ca="1" si="117"/>
        <v/>
      </c>
      <c r="AK497" s="213" t="str">
        <f t="shared" ca="1" si="118"/>
        <v/>
      </c>
      <c r="AL497" s="213" t="str">
        <f t="shared" ca="1" si="119"/>
        <v/>
      </c>
      <c r="AM497" s="213" t="str">
        <f t="shared" ca="1" si="120"/>
        <v/>
      </c>
      <c r="AN497" s="213" t="str">
        <f t="shared" ca="1" si="121"/>
        <v/>
      </c>
      <c r="AO497" s="213" t="str">
        <f t="shared" ca="1" si="122"/>
        <v/>
      </c>
      <c r="AP497" s="213" t="str">
        <f t="shared" ca="1" si="123"/>
        <v/>
      </c>
      <c r="AQ497" s="213" t="str">
        <f t="shared" ca="1" si="124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5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3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5"/>
        <v>0</v>
      </c>
      <c r="AE498" s="213">
        <f t="shared" ca="1" si="115"/>
        <v>0</v>
      </c>
      <c r="AF498" s="213">
        <f t="shared" ca="1" si="115"/>
        <v>0</v>
      </c>
      <c r="AG498" s="213">
        <f t="shared" ca="1" si="115"/>
        <v>0</v>
      </c>
      <c r="AH498" s="213">
        <f t="shared" ca="1" si="115"/>
        <v>0</v>
      </c>
      <c r="AI498" s="213">
        <f t="shared" ca="1" si="116"/>
        <v>0</v>
      </c>
      <c r="AJ498" s="213" t="str">
        <f t="shared" ca="1" si="117"/>
        <v/>
      </c>
      <c r="AK498" s="213" t="str">
        <f t="shared" ca="1" si="118"/>
        <v/>
      </c>
      <c r="AL498" s="213" t="str">
        <f t="shared" ca="1" si="119"/>
        <v/>
      </c>
      <c r="AM498" s="213" t="str">
        <f t="shared" ca="1" si="120"/>
        <v/>
      </c>
      <c r="AN498" s="213" t="str">
        <f t="shared" ca="1" si="121"/>
        <v/>
      </c>
      <c r="AO498" s="213" t="str">
        <f t="shared" ca="1" si="122"/>
        <v/>
      </c>
      <c r="AP498" s="213" t="str">
        <f t="shared" ca="1" si="123"/>
        <v/>
      </c>
      <c r="AQ498" s="213" t="str">
        <f t="shared" ca="1" si="124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5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3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5"/>
        <v>0</v>
      </c>
      <c r="AE499" s="213">
        <f t="shared" ca="1" si="115"/>
        <v>0</v>
      </c>
      <c r="AF499" s="213">
        <f t="shared" ca="1" si="115"/>
        <v>0</v>
      </c>
      <c r="AG499" s="213">
        <f t="shared" ca="1" si="115"/>
        <v>0</v>
      </c>
      <c r="AH499" s="213">
        <f t="shared" ca="1" si="115"/>
        <v>0</v>
      </c>
      <c r="AI499" s="213">
        <f t="shared" ca="1" si="116"/>
        <v>0</v>
      </c>
      <c r="AJ499" s="213" t="str">
        <f t="shared" ca="1" si="117"/>
        <v/>
      </c>
      <c r="AK499" s="213" t="str">
        <f t="shared" ca="1" si="118"/>
        <v/>
      </c>
      <c r="AL499" s="213" t="str">
        <f t="shared" ca="1" si="119"/>
        <v/>
      </c>
      <c r="AM499" s="213" t="str">
        <f t="shared" ca="1" si="120"/>
        <v/>
      </c>
      <c r="AN499" s="213" t="str">
        <f t="shared" ca="1" si="121"/>
        <v/>
      </c>
      <c r="AO499" s="213" t="str">
        <f t="shared" ca="1" si="122"/>
        <v/>
      </c>
      <c r="AP499" s="213" t="str">
        <f t="shared" ca="1" si="123"/>
        <v/>
      </c>
      <c r="AQ499" s="213" t="str">
        <f t="shared" ca="1" si="124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5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3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6">COUNTIF($X500:$AB500,"="&amp;AD$2)</f>
        <v>0</v>
      </c>
      <c r="AE500" s="213">
        <f t="shared" ca="1" si="126"/>
        <v>0</v>
      </c>
      <c r="AF500" s="213">
        <f t="shared" ca="1" si="126"/>
        <v>0</v>
      </c>
      <c r="AG500" s="213">
        <f t="shared" ca="1" si="126"/>
        <v>0</v>
      </c>
      <c r="AH500" s="213">
        <f t="shared" ca="1" si="126"/>
        <v>0</v>
      </c>
      <c r="AI500" s="213">
        <f t="shared" ca="1" si="116"/>
        <v>0</v>
      </c>
      <c r="AJ500" s="213" t="str">
        <f t="shared" ca="1" si="117"/>
        <v/>
      </c>
      <c r="AK500" s="213" t="str">
        <f t="shared" ca="1" si="118"/>
        <v/>
      </c>
      <c r="AL500" s="213" t="str">
        <f t="shared" ca="1" si="119"/>
        <v/>
      </c>
      <c r="AM500" s="213" t="str">
        <f t="shared" ca="1" si="120"/>
        <v/>
      </c>
      <c r="AN500" s="213" t="str">
        <f t="shared" ca="1" si="121"/>
        <v/>
      </c>
      <c r="AO500" s="213" t="str">
        <f t="shared" ca="1" si="122"/>
        <v/>
      </c>
      <c r="AP500" s="213" t="str">
        <f t="shared" ca="1" si="123"/>
        <v/>
      </c>
      <c r="AQ500" s="213" t="str">
        <f t="shared" ca="1" si="124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5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3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6"/>
        <v>0</v>
      </c>
      <c r="AE501" s="213">
        <f t="shared" ca="1" si="126"/>
        <v>0</v>
      </c>
      <c r="AF501" s="213">
        <f t="shared" ca="1" si="126"/>
        <v>0</v>
      </c>
      <c r="AG501" s="213">
        <f t="shared" ca="1" si="126"/>
        <v>0</v>
      </c>
      <c r="AH501" s="213">
        <f t="shared" ca="1" si="126"/>
        <v>0</v>
      </c>
      <c r="AI501" s="213">
        <f t="shared" ca="1" si="116"/>
        <v>0</v>
      </c>
      <c r="AJ501" s="213" t="str">
        <f t="shared" ca="1" si="117"/>
        <v/>
      </c>
      <c r="AK501" s="213" t="str">
        <f t="shared" ca="1" si="118"/>
        <v/>
      </c>
      <c r="AL501" s="213" t="str">
        <f t="shared" ca="1" si="119"/>
        <v/>
      </c>
      <c r="AM501" s="213" t="str">
        <f t="shared" ca="1" si="120"/>
        <v/>
      </c>
      <c r="AN501" s="213" t="str">
        <f t="shared" ca="1" si="121"/>
        <v/>
      </c>
      <c r="AO501" s="213" t="str">
        <f t="shared" ca="1" si="122"/>
        <v/>
      </c>
      <c r="AP501" s="213" t="str">
        <f t="shared" ca="1" si="123"/>
        <v/>
      </c>
      <c r="AQ501" s="213" t="str">
        <f t="shared" ca="1" si="124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5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3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6"/>
        <v>0</v>
      </c>
      <c r="AE502" s="213">
        <f t="shared" ca="1" si="126"/>
        <v>0</v>
      </c>
      <c r="AF502" s="213">
        <f t="shared" ca="1" si="126"/>
        <v>0</v>
      </c>
      <c r="AG502" s="213">
        <f t="shared" ca="1" si="126"/>
        <v>0</v>
      </c>
      <c r="AH502" s="213">
        <f t="shared" ca="1" si="126"/>
        <v>0</v>
      </c>
      <c r="AI502" s="213">
        <f t="shared" ca="1" si="116"/>
        <v>0</v>
      </c>
      <c r="AJ502" s="213" t="str">
        <f t="shared" ca="1" si="117"/>
        <v/>
      </c>
      <c r="AK502" s="213" t="str">
        <f t="shared" ca="1" si="118"/>
        <v/>
      </c>
      <c r="AL502" s="213" t="str">
        <f t="shared" ca="1" si="119"/>
        <v/>
      </c>
      <c r="AM502" s="213" t="str">
        <f t="shared" ca="1" si="120"/>
        <v/>
      </c>
      <c r="AN502" s="213" t="str">
        <f t="shared" ca="1" si="121"/>
        <v/>
      </c>
      <c r="AO502" s="213" t="str">
        <f t="shared" ca="1" si="122"/>
        <v/>
      </c>
      <c r="AP502" s="213" t="str">
        <f t="shared" ca="1" si="123"/>
        <v/>
      </c>
      <c r="AQ502" s="213" t="str">
        <f t="shared" ca="1" si="124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5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algorithmName="SHA-512" hashValue="HBZuo9ynFpQ53SHJXyQLaUqtOx24i4Jcis3SXdznxCbWJHVp7mIdWhdkcb/Is5/x+pxP+XdbMOERBr7dO5eGYw==" saltValue="Dlbstg8hvl4qiaJdOBwv3Q==" spinCount="100000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 xr:uid="{00000000-0002-0000-0300-000000000000}">
      <formula1>Holes</formula1>
    </dataValidation>
    <dataValidation type="list" allowBlank="1" showInputMessage="1" showErrorMessage="1" sqref="P33" xr:uid="{00000000-0002-0000-0300-000001000000}">
      <formula1>$B$2:$H$2</formula1>
    </dataValidation>
    <dataValidation type="list" allowBlank="1" showInputMessage="1" showErrorMessage="1" sqref="A17" xr:uid="{00000000-0002-0000-0300-000002000000}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53125" defaultRowHeight="14.5" x14ac:dyDescent="0.35"/>
  <cols>
    <col min="1" max="1" width="51.453125" style="312" customWidth="1"/>
    <col min="2" max="9" width="15.7265625" style="3" customWidth="1"/>
    <col min="10" max="26" width="11.453125" style="306"/>
    <col min="27" max="16384" width="11.453125" style="67"/>
  </cols>
  <sheetData>
    <row r="1" spans="1:26" s="300" customFormat="1" ht="15.5" thickTop="1" thickBot="1" x14ac:dyDescent="0.4">
      <c r="A1" s="298"/>
      <c r="B1" s="440" t="s">
        <v>14</v>
      </c>
      <c r="C1" s="441"/>
      <c r="D1" s="440" t="s">
        <v>15</v>
      </c>
      <c r="E1" s="441"/>
      <c r="F1" s="440" t="s">
        <v>16</v>
      </c>
      <c r="G1" s="441"/>
      <c r="H1" s="440" t="s">
        <v>17</v>
      </c>
      <c r="I1" s="441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26" ht="15" thickTop="1" x14ac:dyDescent="0.35">
      <c r="A2" s="301" t="s">
        <v>263</v>
      </c>
      <c r="B2" s="302">
        <v>18</v>
      </c>
      <c r="C2" s="303">
        <v>61</v>
      </c>
      <c r="D2" s="304">
        <v>18</v>
      </c>
      <c r="E2" s="305">
        <v>61</v>
      </c>
      <c r="F2" s="302">
        <v>18</v>
      </c>
      <c r="G2" s="305">
        <v>61</v>
      </c>
      <c r="H2" s="302">
        <v>0</v>
      </c>
      <c r="I2" s="305">
        <v>0</v>
      </c>
    </row>
    <row r="3" spans="1:26" x14ac:dyDescent="0.35">
      <c r="A3" s="301" t="s">
        <v>271</v>
      </c>
      <c r="B3" s="308"/>
      <c r="C3" s="307"/>
      <c r="D3" s="309">
        <v>33</v>
      </c>
      <c r="E3" s="310">
        <v>33</v>
      </c>
      <c r="F3" s="309">
        <v>21</v>
      </c>
      <c r="G3" s="303">
        <v>42</v>
      </c>
      <c r="H3" s="366">
        <v>0</v>
      </c>
      <c r="I3" s="307">
        <v>0</v>
      </c>
    </row>
    <row r="4" spans="1:26" x14ac:dyDescent="0.35">
      <c r="A4" s="301" t="s">
        <v>264</v>
      </c>
      <c r="B4" s="308"/>
      <c r="C4" s="307"/>
      <c r="D4" s="442" t="s">
        <v>511</v>
      </c>
      <c r="E4" s="443"/>
      <c r="F4" s="442" t="s">
        <v>512</v>
      </c>
      <c r="G4" s="443"/>
      <c r="H4" s="444" t="e">
        <v>#DIV/0!</v>
      </c>
      <c r="I4" s="445"/>
    </row>
    <row r="5" spans="1:26" x14ac:dyDescent="0.35">
      <c r="A5" s="301" t="s">
        <v>274</v>
      </c>
      <c r="B5" s="304">
        <v>193</v>
      </c>
      <c r="C5" s="305">
        <v>543</v>
      </c>
      <c r="D5" s="304">
        <v>181</v>
      </c>
      <c r="E5" s="305">
        <v>514</v>
      </c>
      <c r="F5" s="304">
        <v>145</v>
      </c>
      <c r="G5" s="305">
        <v>529</v>
      </c>
      <c r="H5" s="304">
        <v>0</v>
      </c>
      <c r="I5" s="305">
        <v>0</v>
      </c>
    </row>
    <row r="6" spans="1:26" x14ac:dyDescent="0.35">
      <c r="A6" s="301" t="s">
        <v>265</v>
      </c>
      <c r="B6" s="442" t="s">
        <v>513</v>
      </c>
      <c r="C6" s="443"/>
      <c r="D6" s="442" t="s">
        <v>514</v>
      </c>
      <c r="E6" s="443"/>
      <c r="F6" s="442" t="s">
        <v>513</v>
      </c>
      <c r="G6" s="443"/>
      <c r="H6" s="442" t="s">
        <v>515</v>
      </c>
      <c r="I6" s="443"/>
    </row>
    <row r="7" spans="1:26" x14ac:dyDescent="0.35">
      <c r="A7" s="301" t="s">
        <v>251</v>
      </c>
      <c r="B7" s="442" t="s">
        <v>516</v>
      </c>
      <c r="C7" s="443"/>
      <c r="D7" s="442" t="s">
        <v>517</v>
      </c>
      <c r="E7" s="443"/>
      <c r="F7" s="442" t="s">
        <v>518</v>
      </c>
      <c r="G7" s="443"/>
      <c r="H7" s="442" t="e">
        <v>#NUM!</v>
      </c>
      <c r="I7" s="443"/>
    </row>
    <row r="8" spans="1:26" x14ac:dyDescent="0.35">
      <c r="A8" s="301" t="s">
        <v>252</v>
      </c>
      <c r="B8" s="442" t="s">
        <v>519</v>
      </c>
      <c r="C8" s="443"/>
      <c r="D8" s="442" t="s">
        <v>520</v>
      </c>
      <c r="E8" s="443"/>
      <c r="F8" s="442" t="s">
        <v>521</v>
      </c>
      <c r="G8" s="443"/>
      <c r="H8" s="446" t="e">
        <v>#NUM!</v>
      </c>
      <c r="I8" s="447"/>
    </row>
    <row r="9" spans="1:26" x14ac:dyDescent="0.35">
      <c r="A9" s="301" t="s">
        <v>318</v>
      </c>
      <c r="B9" s="302">
        <v>8</v>
      </c>
      <c r="C9" s="303">
        <v>965</v>
      </c>
      <c r="D9" s="302">
        <v>12</v>
      </c>
      <c r="E9" s="303">
        <v>954</v>
      </c>
      <c r="F9" s="302">
        <v>7</v>
      </c>
      <c r="G9" s="303">
        <v>967</v>
      </c>
      <c r="H9" s="302">
        <v>0</v>
      </c>
      <c r="I9" s="303" t="e">
        <v>#DIV/0!</v>
      </c>
    </row>
    <row r="10" spans="1:26" x14ac:dyDescent="0.35">
      <c r="A10" s="301" t="s">
        <v>319</v>
      </c>
      <c r="B10" s="341" t="s">
        <v>522</v>
      </c>
      <c r="C10" s="342"/>
      <c r="D10" s="341" t="s">
        <v>523</v>
      </c>
      <c r="E10" s="342"/>
      <c r="F10" s="341" t="s">
        <v>524</v>
      </c>
      <c r="G10" s="342"/>
      <c r="H10" s="341" t="s">
        <v>525</v>
      </c>
      <c r="I10" s="342"/>
    </row>
    <row r="11" spans="1:26" x14ac:dyDescent="0.35">
      <c r="A11" s="301" t="s">
        <v>275</v>
      </c>
      <c r="B11" s="320">
        <v>3.7451499118165787</v>
      </c>
      <c r="C11" s="307"/>
      <c r="D11" s="320">
        <v>3.7151675485008817</v>
      </c>
      <c r="E11" s="321" t="s">
        <v>526</v>
      </c>
      <c r="F11" s="320">
        <v>3.8151183970856102</v>
      </c>
      <c r="G11" s="321" t="s">
        <v>527</v>
      </c>
      <c r="H11" s="367" t="e">
        <v>#DIV/0!</v>
      </c>
      <c r="I11" s="319"/>
    </row>
    <row r="12" spans="1:26" x14ac:dyDescent="0.35">
      <c r="A12" s="301" t="s">
        <v>528</v>
      </c>
      <c r="B12" s="314">
        <v>179</v>
      </c>
      <c r="C12" s="315">
        <v>406</v>
      </c>
      <c r="D12" s="314">
        <v>167</v>
      </c>
      <c r="E12" s="315">
        <v>388</v>
      </c>
      <c r="F12" s="314">
        <v>141</v>
      </c>
      <c r="G12" s="315">
        <v>411</v>
      </c>
      <c r="H12" s="314">
        <v>0</v>
      </c>
      <c r="I12" s="315">
        <v>0</v>
      </c>
    </row>
    <row r="13" spans="1:26" x14ac:dyDescent="0.35">
      <c r="A13" s="301" t="s">
        <v>266</v>
      </c>
      <c r="B13" s="444"/>
      <c r="C13" s="445"/>
      <c r="D13" s="448" t="s">
        <v>511</v>
      </c>
      <c r="E13" s="449"/>
      <c r="F13" s="448" t="s">
        <v>512</v>
      </c>
      <c r="G13" s="449"/>
      <c r="H13" s="444" t="e">
        <v>#DIV/0!</v>
      </c>
      <c r="I13" s="445"/>
    </row>
    <row r="14" spans="1:26" x14ac:dyDescent="0.35">
      <c r="A14" s="301" t="s">
        <v>529</v>
      </c>
      <c r="B14" s="444"/>
      <c r="C14" s="445"/>
      <c r="D14" s="448" t="s">
        <v>511</v>
      </c>
      <c r="E14" s="449"/>
      <c r="F14" s="448" t="s">
        <v>512</v>
      </c>
      <c r="G14" s="449"/>
      <c r="H14" s="444" t="e">
        <v>#DIV/0!</v>
      </c>
      <c r="I14" s="445"/>
    </row>
    <row r="15" spans="1:26" x14ac:dyDescent="0.35">
      <c r="A15" s="301" t="s">
        <v>530</v>
      </c>
      <c r="B15" s="444"/>
      <c r="C15" s="445"/>
      <c r="D15" s="448" t="s">
        <v>531</v>
      </c>
      <c r="E15" s="449"/>
      <c r="F15" s="448" t="s">
        <v>532</v>
      </c>
      <c r="G15" s="449"/>
      <c r="H15" s="444" t="e">
        <v>#DIV/0!</v>
      </c>
      <c r="I15" s="445"/>
    </row>
    <row r="16" spans="1:26" x14ac:dyDescent="0.35">
      <c r="A16" s="301" t="s">
        <v>267</v>
      </c>
      <c r="B16" s="448" t="s">
        <v>513</v>
      </c>
      <c r="C16" s="449"/>
      <c r="D16" s="448" t="s">
        <v>514</v>
      </c>
      <c r="E16" s="449"/>
      <c r="F16" s="448" t="s">
        <v>513</v>
      </c>
      <c r="G16" s="449"/>
      <c r="H16" s="448" t="s">
        <v>515</v>
      </c>
      <c r="I16" s="449"/>
    </row>
    <row r="17" spans="1:9" x14ac:dyDescent="0.35">
      <c r="A17" s="301" t="s">
        <v>533</v>
      </c>
      <c r="B17" s="448" t="s">
        <v>534</v>
      </c>
      <c r="C17" s="449"/>
      <c r="D17" s="448" t="s">
        <v>535</v>
      </c>
      <c r="E17" s="449"/>
      <c r="F17" s="448" t="s">
        <v>536</v>
      </c>
      <c r="G17" s="449"/>
      <c r="H17" s="450" t="s">
        <v>515</v>
      </c>
      <c r="I17" s="451"/>
    </row>
    <row r="18" spans="1:9" x14ac:dyDescent="0.35">
      <c r="A18" s="301" t="s">
        <v>276</v>
      </c>
      <c r="B18" s="322">
        <v>4.6825396825396828</v>
      </c>
      <c r="C18" s="307"/>
      <c r="D18" s="322">
        <v>4.6825396825396828</v>
      </c>
      <c r="E18" s="323" t="s">
        <v>537</v>
      </c>
      <c r="F18" s="322">
        <v>4.7777777777777777</v>
      </c>
      <c r="G18" s="323" t="s">
        <v>538</v>
      </c>
      <c r="H18" s="368" t="e">
        <v>#DIV/0!</v>
      </c>
      <c r="I18" s="319"/>
    </row>
    <row r="19" spans="1:9" x14ac:dyDescent="0.35">
      <c r="A19" s="301" t="s">
        <v>539</v>
      </c>
      <c r="B19" s="316">
        <v>5</v>
      </c>
      <c r="C19" s="317">
        <v>61</v>
      </c>
      <c r="D19" s="316">
        <v>4</v>
      </c>
      <c r="E19" s="317">
        <v>57</v>
      </c>
      <c r="F19" s="316">
        <v>3</v>
      </c>
      <c r="G19" s="317">
        <v>63</v>
      </c>
      <c r="H19" s="316">
        <v>0</v>
      </c>
      <c r="I19" s="317">
        <v>0</v>
      </c>
    </row>
    <row r="20" spans="1:9" x14ac:dyDescent="0.35">
      <c r="A20" s="301" t="s">
        <v>268</v>
      </c>
      <c r="B20" s="444"/>
      <c r="C20" s="445"/>
      <c r="D20" s="452" t="s">
        <v>540</v>
      </c>
      <c r="E20" s="453"/>
      <c r="F20" s="452" t="s">
        <v>541</v>
      </c>
      <c r="G20" s="453"/>
      <c r="H20" s="444" t="e">
        <v>#DIV/0!</v>
      </c>
      <c r="I20" s="445"/>
    </row>
    <row r="21" spans="1:9" x14ac:dyDescent="0.35">
      <c r="A21" s="301" t="s">
        <v>542</v>
      </c>
      <c r="B21" s="444"/>
      <c r="C21" s="445"/>
      <c r="D21" s="452" t="s">
        <v>540</v>
      </c>
      <c r="E21" s="453"/>
      <c r="F21" s="452" t="s">
        <v>541</v>
      </c>
      <c r="G21" s="453"/>
      <c r="H21" s="444" t="e">
        <v>#DIV/0!</v>
      </c>
      <c r="I21" s="445"/>
    </row>
    <row r="22" spans="1:9" x14ac:dyDescent="0.35">
      <c r="A22" s="301" t="s">
        <v>543</v>
      </c>
      <c r="B22" s="444"/>
      <c r="C22" s="445"/>
      <c r="D22" s="452" t="s">
        <v>544</v>
      </c>
      <c r="E22" s="453"/>
      <c r="F22" s="452" t="s">
        <v>545</v>
      </c>
      <c r="G22" s="453"/>
      <c r="H22" s="444" t="e">
        <v>#DIV/0!</v>
      </c>
      <c r="I22" s="445"/>
    </row>
    <row r="23" spans="1:9" x14ac:dyDescent="0.35">
      <c r="A23" s="301" t="s">
        <v>269</v>
      </c>
      <c r="B23" s="452" t="s">
        <v>546</v>
      </c>
      <c r="C23" s="453"/>
      <c r="D23" s="452" t="s">
        <v>547</v>
      </c>
      <c r="E23" s="453"/>
      <c r="F23" s="452" t="s">
        <v>546</v>
      </c>
      <c r="G23" s="453"/>
      <c r="H23" s="452" t="s">
        <v>515</v>
      </c>
      <c r="I23" s="453"/>
    </row>
    <row r="24" spans="1:9" ht="15" thickBot="1" x14ac:dyDescent="0.4">
      <c r="A24" s="311" t="s">
        <v>548</v>
      </c>
      <c r="B24" s="454" t="s">
        <v>549</v>
      </c>
      <c r="C24" s="455"/>
      <c r="D24" s="454" t="s">
        <v>550</v>
      </c>
      <c r="E24" s="455"/>
      <c r="F24" s="454" t="s">
        <v>551</v>
      </c>
      <c r="G24" s="455"/>
      <c r="H24" s="456" t="s">
        <v>515</v>
      </c>
      <c r="I24" s="457"/>
    </row>
    <row r="25" spans="1:9" s="306" customFormat="1" ht="15" thickTop="1" x14ac:dyDescent="0.35">
      <c r="B25" s="197"/>
      <c r="C25" s="197"/>
      <c r="D25" s="197"/>
      <c r="E25" s="197"/>
      <c r="F25" s="197"/>
      <c r="G25" s="197"/>
      <c r="H25" s="197"/>
      <c r="I25" s="197"/>
    </row>
    <row r="26" spans="1:9" s="306" customFormat="1" x14ac:dyDescent="0.35">
      <c r="B26" s="197"/>
      <c r="C26" s="197"/>
      <c r="D26" s="197"/>
      <c r="E26" s="197"/>
      <c r="F26" s="197"/>
      <c r="G26" s="197"/>
      <c r="H26" s="197"/>
      <c r="I26" s="197"/>
    </row>
    <row r="27" spans="1:9" s="306" customFormat="1" x14ac:dyDescent="0.35">
      <c r="B27" s="197"/>
      <c r="C27" s="197"/>
      <c r="D27" s="197"/>
      <c r="E27" s="197"/>
      <c r="F27" s="197"/>
      <c r="G27" s="197"/>
      <c r="H27" s="197"/>
      <c r="I27" s="197"/>
    </row>
    <row r="28" spans="1:9" s="306" customFormat="1" x14ac:dyDescent="0.35">
      <c r="B28" s="197"/>
      <c r="C28" s="197"/>
      <c r="D28" s="197"/>
      <c r="E28" s="197"/>
      <c r="F28" s="197"/>
      <c r="G28" s="197"/>
      <c r="H28" s="197"/>
      <c r="I28" s="197"/>
    </row>
    <row r="29" spans="1:9" s="306" customFormat="1" x14ac:dyDescent="0.35">
      <c r="B29" s="197"/>
      <c r="C29" s="197"/>
      <c r="D29" s="197"/>
      <c r="E29" s="197"/>
      <c r="F29" s="197"/>
      <c r="G29" s="197"/>
      <c r="H29" s="197"/>
      <c r="I29" s="197"/>
    </row>
    <row r="30" spans="1:9" s="306" customFormat="1" x14ac:dyDescent="0.35">
      <c r="B30" s="197"/>
      <c r="C30" s="197"/>
      <c r="D30" s="197"/>
      <c r="E30" s="197"/>
      <c r="F30" s="197"/>
      <c r="G30" s="197"/>
      <c r="H30" s="197"/>
      <c r="I30" s="197"/>
    </row>
    <row r="31" spans="1:9" s="306" customFormat="1" x14ac:dyDescent="0.35">
      <c r="B31" s="197"/>
      <c r="C31" s="197"/>
      <c r="D31" s="197"/>
      <c r="E31" s="197"/>
      <c r="F31" s="197"/>
      <c r="G31" s="197"/>
      <c r="H31" s="197"/>
      <c r="I31" s="197"/>
    </row>
    <row r="32" spans="1:9" s="306" customFormat="1" x14ac:dyDescent="0.35">
      <c r="B32" s="197"/>
      <c r="C32" s="197"/>
      <c r="D32" s="197"/>
      <c r="E32" s="197"/>
      <c r="F32" s="197"/>
      <c r="G32" s="197"/>
      <c r="H32" s="197"/>
      <c r="I32" s="197"/>
    </row>
    <row r="33" spans="2:9" s="306" customFormat="1" x14ac:dyDescent="0.35">
      <c r="B33" s="197"/>
      <c r="C33" s="197"/>
      <c r="D33" s="197"/>
      <c r="E33" s="197"/>
      <c r="F33" s="197"/>
      <c r="G33" s="197"/>
      <c r="H33" s="197"/>
      <c r="I33" s="197"/>
    </row>
    <row r="34" spans="2:9" s="306" customFormat="1" x14ac:dyDescent="0.35">
      <c r="B34" s="197"/>
      <c r="C34" s="197"/>
      <c r="D34" s="197"/>
      <c r="E34" s="197"/>
      <c r="F34" s="197"/>
      <c r="G34" s="197"/>
      <c r="H34" s="197"/>
      <c r="I34" s="197"/>
    </row>
    <row r="35" spans="2:9" s="306" customFormat="1" x14ac:dyDescent="0.35">
      <c r="B35" s="197"/>
      <c r="C35" s="197"/>
      <c r="D35" s="197"/>
      <c r="E35" s="197"/>
      <c r="F35" s="197"/>
      <c r="G35" s="197"/>
      <c r="H35" s="197"/>
      <c r="I35" s="197"/>
    </row>
    <row r="36" spans="2:9" s="306" customFormat="1" x14ac:dyDescent="0.35">
      <c r="B36" s="197"/>
      <c r="C36" s="197"/>
      <c r="D36" s="197"/>
      <c r="E36" s="197"/>
      <c r="F36" s="197"/>
      <c r="G36" s="197"/>
      <c r="H36" s="197"/>
      <c r="I36" s="197"/>
    </row>
    <row r="37" spans="2:9" s="306" customFormat="1" x14ac:dyDescent="0.35">
      <c r="B37" s="197"/>
      <c r="C37" s="197"/>
      <c r="D37" s="197"/>
      <c r="E37" s="197"/>
      <c r="F37" s="197"/>
      <c r="G37" s="197"/>
      <c r="H37" s="197"/>
      <c r="I37" s="197"/>
    </row>
    <row r="38" spans="2:9" s="306" customFormat="1" x14ac:dyDescent="0.35">
      <c r="B38" s="197"/>
      <c r="C38" s="197"/>
      <c r="D38" s="197"/>
      <c r="E38" s="197"/>
      <c r="F38" s="197"/>
      <c r="G38" s="197"/>
      <c r="H38" s="197"/>
      <c r="I38" s="197"/>
    </row>
    <row r="39" spans="2:9" s="306" customFormat="1" x14ac:dyDescent="0.35">
      <c r="B39" s="197"/>
      <c r="C39" s="197"/>
      <c r="D39" s="197"/>
      <c r="E39" s="197"/>
      <c r="F39" s="197"/>
      <c r="G39" s="197"/>
      <c r="H39" s="197"/>
      <c r="I39" s="197"/>
    </row>
    <row r="40" spans="2:9" s="306" customFormat="1" x14ac:dyDescent="0.35">
      <c r="B40" s="197"/>
      <c r="C40" s="197"/>
      <c r="D40" s="197"/>
      <c r="E40" s="197"/>
      <c r="F40" s="197"/>
      <c r="G40" s="197"/>
      <c r="H40" s="197"/>
      <c r="I40" s="197"/>
    </row>
    <row r="41" spans="2:9" s="306" customFormat="1" x14ac:dyDescent="0.35">
      <c r="B41" s="197"/>
      <c r="C41" s="197"/>
      <c r="D41" s="197"/>
      <c r="E41" s="197"/>
      <c r="F41" s="197"/>
      <c r="G41" s="197"/>
      <c r="H41" s="197"/>
      <c r="I41" s="197"/>
    </row>
    <row r="42" spans="2:9" s="306" customFormat="1" x14ac:dyDescent="0.35">
      <c r="B42" s="197"/>
      <c r="C42" s="197"/>
      <c r="D42" s="197"/>
      <c r="E42" s="197"/>
      <c r="F42" s="197"/>
      <c r="G42" s="197"/>
      <c r="H42" s="197"/>
      <c r="I42" s="197"/>
    </row>
    <row r="43" spans="2:9" s="306" customFormat="1" x14ac:dyDescent="0.35">
      <c r="B43" s="197"/>
      <c r="C43" s="197"/>
      <c r="D43" s="197"/>
      <c r="E43" s="197"/>
      <c r="F43" s="197"/>
      <c r="G43" s="197"/>
      <c r="H43" s="197"/>
      <c r="I43" s="197"/>
    </row>
    <row r="44" spans="2:9" s="306" customFormat="1" x14ac:dyDescent="0.35">
      <c r="B44" s="197"/>
      <c r="C44" s="197"/>
      <c r="D44" s="197"/>
      <c r="E44" s="197"/>
      <c r="F44" s="197"/>
      <c r="G44" s="197"/>
      <c r="H44" s="197"/>
      <c r="I44" s="197"/>
    </row>
    <row r="45" spans="2:9" s="306" customFormat="1" x14ac:dyDescent="0.35">
      <c r="B45" s="197"/>
      <c r="C45" s="197"/>
      <c r="D45" s="197"/>
      <c r="E45" s="197"/>
      <c r="F45" s="197"/>
      <c r="G45" s="197"/>
      <c r="H45" s="197"/>
      <c r="I45" s="197"/>
    </row>
    <row r="46" spans="2:9" s="306" customFormat="1" x14ac:dyDescent="0.35">
      <c r="B46" s="197"/>
      <c r="C46" s="197"/>
      <c r="D46" s="197"/>
      <c r="E46" s="197"/>
      <c r="F46" s="197"/>
      <c r="G46" s="197"/>
      <c r="H46" s="197"/>
      <c r="I46" s="197"/>
    </row>
    <row r="47" spans="2:9" s="306" customFormat="1" x14ac:dyDescent="0.35">
      <c r="B47" s="197"/>
      <c r="C47" s="197"/>
      <c r="D47" s="197"/>
      <c r="E47" s="197"/>
      <c r="F47" s="197"/>
      <c r="G47" s="197"/>
      <c r="H47" s="197"/>
      <c r="I47" s="197"/>
    </row>
    <row r="48" spans="2:9" s="306" customFormat="1" x14ac:dyDescent="0.35">
      <c r="B48" s="197"/>
      <c r="C48" s="197"/>
      <c r="D48" s="197"/>
      <c r="E48" s="197"/>
      <c r="F48" s="197"/>
      <c r="G48" s="197"/>
      <c r="H48" s="197"/>
      <c r="I48" s="197"/>
    </row>
    <row r="49" spans="2:9" s="306" customFormat="1" x14ac:dyDescent="0.35">
      <c r="B49" s="197"/>
      <c r="C49" s="197"/>
      <c r="D49" s="197"/>
      <c r="E49" s="197"/>
      <c r="F49" s="197"/>
      <c r="G49" s="197"/>
      <c r="H49" s="197"/>
      <c r="I49" s="197"/>
    </row>
    <row r="50" spans="2:9" s="306" customFormat="1" x14ac:dyDescent="0.35">
      <c r="B50" s="197"/>
      <c r="C50" s="197"/>
      <c r="D50" s="197"/>
      <c r="E50" s="197"/>
      <c r="F50" s="197"/>
      <c r="G50" s="197"/>
      <c r="H50" s="197"/>
      <c r="I50" s="197"/>
    </row>
    <row r="51" spans="2:9" s="306" customFormat="1" x14ac:dyDescent="0.35">
      <c r="B51" s="197"/>
      <c r="C51" s="197"/>
      <c r="D51" s="197"/>
      <c r="E51" s="197"/>
      <c r="F51" s="197"/>
      <c r="G51" s="197"/>
      <c r="H51" s="197"/>
      <c r="I51" s="197"/>
    </row>
    <row r="52" spans="2:9" s="306" customFormat="1" x14ac:dyDescent="0.35">
      <c r="B52" s="197"/>
      <c r="C52" s="197"/>
      <c r="D52" s="197"/>
      <c r="E52" s="197"/>
      <c r="F52" s="197"/>
      <c r="G52" s="197"/>
      <c r="H52" s="197"/>
      <c r="I52" s="197"/>
    </row>
    <row r="53" spans="2:9" s="306" customFormat="1" x14ac:dyDescent="0.35">
      <c r="B53" s="197"/>
      <c r="C53" s="197"/>
      <c r="D53" s="197"/>
      <c r="E53" s="197"/>
      <c r="F53" s="197"/>
      <c r="G53" s="197"/>
      <c r="H53" s="197"/>
      <c r="I53" s="197"/>
    </row>
    <row r="54" spans="2:9" s="306" customFormat="1" x14ac:dyDescent="0.35">
      <c r="B54" s="197"/>
      <c r="C54" s="197"/>
      <c r="D54" s="197"/>
      <c r="E54" s="197"/>
      <c r="F54" s="197"/>
      <c r="G54" s="197"/>
      <c r="H54" s="197"/>
      <c r="I54" s="197"/>
    </row>
    <row r="55" spans="2:9" s="306" customFormat="1" x14ac:dyDescent="0.35">
      <c r="B55" s="197"/>
      <c r="C55" s="197"/>
      <c r="D55" s="197"/>
      <c r="E55" s="197"/>
      <c r="F55" s="197"/>
      <c r="G55" s="197"/>
      <c r="H55" s="197"/>
      <c r="I55" s="197"/>
    </row>
    <row r="56" spans="2:9" s="306" customFormat="1" x14ac:dyDescent="0.35">
      <c r="B56" s="197"/>
      <c r="C56" s="197"/>
      <c r="D56" s="197"/>
      <c r="E56" s="197"/>
      <c r="F56" s="197"/>
      <c r="G56" s="197"/>
      <c r="H56" s="197"/>
      <c r="I56" s="197"/>
    </row>
    <row r="57" spans="2:9" s="306" customFormat="1" x14ac:dyDescent="0.35">
      <c r="B57" s="197"/>
      <c r="C57" s="197"/>
      <c r="D57" s="197"/>
      <c r="E57" s="197"/>
      <c r="F57" s="197"/>
      <c r="G57" s="197"/>
      <c r="H57" s="197"/>
      <c r="I57" s="197"/>
    </row>
    <row r="58" spans="2:9" s="306" customFormat="1" x14ac:dyDescent="0.35">
      <c r="B58" s="197"/>
      <c r="C58" s="197"/>
      <c r="D58" s="197"/>
      <c r="E58" s="197"/>
      <c r="F58" s="197"/>
      <c r="G58" s="197"/>
      <c r="H58" s="197"/>
      <c r="I58" s="197"/>
    </row>
    <row r="59" spans="2:9" s="306" customFormat="1" x14ac:dyDescent="0.35">
      <c r="B59" s="197"/>
      <c r="C59" s="197"/>
      <c r="D59" s="197"/>
      <c r="E59" s="197"/>
      <c r="F59" s="197"/>
      <c r="G59" s="197"/>
      <c r="H59" s="197"/>
      <c r="I59" s="197"/>
    </row>
    <row r="60" spans="2:9" s="306" customFormat="1" x14ac:dyDescent="0.35">
      <c r="B60" s="197"/>
      <c r="C60" s="197"/>
      <c r="D60" s="197"/>
      <c r="E60" s="197"/>
      <c r="F60" s="197"/>
      <c r="G60" s="197"/>
      <c r="H60" s="197"/>
      <c r="I60" s="197"/>
    </row>
    <row r="61" spans="2:9" s="306" customFormat="1" x14ac:dyDescent="0.35">
      <c r="B61" s="197"/>
      <c r="C61" s="197"/>
      <c r="D61" s="197"/>
      <c r="E61" s="197"/>
      <c r="F61" s="197"/>
      <c r="G61" s="197"/>
      <c r="H61" s="197"/>
      <c r="I61" s="197"/>
    </row>
    <row r="62" spans="2:9" s="306" customFormat="1" x14ac:dyDescent="0.35">
      <c r="B62" s="197"/>
      <c r="C62" s="197"/>
      <c r="D62" s="197"/>
      <c r="E62" s="197"/>
      <c r="F62" s="197"/>
      <c r="G62" s="197"/>
      <c r="H62" s="197"/>
      <c r="I62" s="197"/>
    </row>
    <row r="63" spans="2:9" s="306" customFormat="1" x14ac:dyDescent="0.35">
      <c r="B63" s="197"/>
      <c r="C63" s="197"/>
      <c r="D63" s="197"/>
      <c r="E63" s="197"/>
      <c r="F63" s="197"/>
      <c r="G63" s="197"/>
      <c r="H63" s="197"/>
      <c r="I63" s="197"/>
    </row>
    <row r="64" spans="2:9" s="306" customFormat="1" x14ac:dyDescent="0.35">
      <c r="B64" s="197"/>
      <c r="C64" s="197"/>
      <c r="D64" s="197"/>
      <c r="E64" s="197"/>
      <c r="F64" s="197"/>
      <c r="G64" s="197"/>
      <c r="H64" s="197"/>
      <c r="I64" s="197"/>
    </row>
    <row r="65" spans="2:9" s="306" customFormat="1" x14ac:dyDescent="0.35">
      <c r="B65" s="197"/>
      <c r="C65" s="197"/>
      <c r="D65" s="197"/>
      <c r="E65" s="197"/>
      <c r="F65" s="197"/>
      <c r="G65" s="197"/>
      <c r="H65" s="197"/>
      <c r="I65" s="197"/>
    </row>
    <row r="66" spans="2:9" s="306" customFormat="1" x14ac:dyDescent="0.35">
      <c r="B66" s="197"/>
      <c r="C66" s="197"/>
      <c r="D66" s="197"/>
      <c r="E66" s="197"/>
      <c r="F66" s="197"/>
      <c r="G66" s="197"/>
      <c r="H66" s="197"/>
      <c r="I66" s="197"/>
    </row>
    <row r="67" spans="2:9" s="306" customFormat="1" x14ac:dyDescent="0.35">
      <c r="B67" s="197"/>
      <c r="C67" s="197"/>
      <c r="D67" s="197"/>
      <c r="E67" s="197"/>
      <c r="F67" s="197"/>
      <c r="G67" s="197"/>
      <c r="H67" s="197"/>
      <c r="I67" s="197"/>
    </row>
    <row r="68" spans="2:9" s="306" customFormat="1" x14ac:dyDescent="0.35">
      <c r="B68" s="197"/>
      <c r="C68" s="197"/>
      <c r="D68" s="197"/>
      <c r="E68" s="197"/>
      <c r="F68" s="197"/>
      <c r="G68" s="197"/>
      <c r="H68" s="197"/>
      <c r="I68" s="197"/>
    </row>
    <row r="69" spans="2:9" s="306" customFormat="1" x14ac:dyDescent="0.35">
      <c r="B69" s="197"/>
      <c r="C69" s="197"/>
      <c r="D69" s="197"/>
      <c r="E69" s="197"/>
      <c r="F69" s="197"/>
      <c r="G69" s="197"/>
      <c r="H69" s="197"/>
      <c r="I69" s="197"/>
    </row>
    <row r="70" spans="2:9" s="306" customFormat="1" x14ac:dyDescent="0.35">
      <c r="B70" s="197"/>
      <c r="C70" s="197"/>
      <c r="D70" s="197"/>
      <c r="E70" s="197"/>
      <c r="F70" s="197"/>
      <c r="G70" s="197"/>
      <c r="H70" s="197"/>
      <c r="I70" s="197"/>
    </row>
    <row r="71" spans="2:9" s="306" customFormat="1" x14ac:dyDescent="0.35">
      <c r="B71" s="197"/>
      <c r="C71" s="197"/>
      <c r="D71" s="197"/>
      <c r="E71" s="197"/>
      <c r="F71" s="197"/>
      <c r="G71" s="197"/>
      <c r="H71" s="197"/>
      <c r="I71" s="197"/>
    </row>
    <row r="72" spans="2:9" s="306" customFormat="1" x14ac:dyDescent="0.35">
      <c r="B72" s="197"/>
      <c r="C72" s="197"/>
      <c r="D72" s="197"/>
      <c r="E72" s="197"/>
      <c r="F72" s="197"/>
      <c r="G72" s="197"/>
      <c r="H72" s="197"/>
      <c r="I72" s="197"/>
    </row>
    <row r="73" spans="2:9" s="306" customFormat="1" x14ac:dyDescent="0.35">
      <c r="B73" s="197"/>
      <c r="C73" s="197"/>
      <c r="D73" s="197"/>
      <c r="E73" s="197"/>
      <c r="F73" s="197"/>
      <c r="G73" s="197"/>
      <c r="H73" s="197"/>
      <c r="I73" s="197"/>
    </row>
    <row r="74" spans="2:9" s="306" customFormat="1" x14ac:dyDescent="0.35">
      <c r="B74" s="197"/>
      <c r="C74" s="197"/>
      <c r="D74" s="197"/>
      <c r="E74" s="197"/>
      <c r="F74" s="197"/>
      <c r="G74" s="197"/>
      <c r="H74" s="197"/>
      <c r="I74" s="197"/>
    </row>
    <row r="75" spans="2:9" s="306" customFormat="1" x14ac:dyDescent="0.35">
      <c r="B75" s="197"/>
      <c r="C75" s="197"/>
      <c r="D75" s="197"/>
      <c r="E75" s="197"/>
      <c r="F75" s="197"/>
      <c r="G75" s="197"/>
      <c r="H75" s="197"/>
      <c r="I75" s="197"/>
    </row>
    <row r="76" spans="2:9" s="306" customFormat="1" x14ac:dyDescent="0.35">
      <c r="B76" s="197"/>
      <c r="C76" s="197"/>
      <c r="D76" s="197"/>
      <c r="E76" s="197"/>
      <c r="F76" s="197"/>
      <c r="G76" s="197"/>
      <c r="H76" s="197"/>
      <c r="I76" s="197"/>
    </row>
    <row r="77" spans="2:9" s="306" customFormat="1" x14ac:dyDescent="0.35">
      <c r="B77" s="197"/>
      <c r="C77" s="197"/>
      <c r="D77" s="197"/>
      <c r="E77" s="197"/>
      <c r="F77" s="197"/>
      <c r="G77" s="197"/>
      <c r="H77" s="197"/>
      <c r="I77" s="197"/>
    </row>
    <row r="78" spans="2:9" s="306" customFormat="1" x14ac:dyDescent="0.35">
      <c r="B78" s="197"/>
      <c r="C78" s="197"/>
      <c r="D78" s="197"/>
      <c r="E78" s="197"/>
      <c r="F78" s="197"/>
      <c r="G78" s="197"/>
      <c r="H78" s="197"/>
      <c r="I78" s="197"/>
    </row>
    <row r="79" spans="2:9" s="306" customFormat="1" x14ac:dyDescent="0.35">
      <c r="B79" s="197"/>
      <c r="C79" s="197"/>
      <c r="D79" s="197"/>
      <c r="E79" s="197"/>
      <c r="F79" s="197"/>
      <c r="G79" s="197"/>
      <c r="H79" s="197"/>
      <c r="I79" s="197"/>
    </row>
    <row r="80" spans="2:9" s="306" customFormat="1" x14ac:dyDescent="0.35">
      <c r="B80" s="197"/>
      <c r="C80" s="197"/>
      <c r="D80" s="197"/>
      <c r="E80" s="197"/>
      <c r="F80" s="197"/>
      <c r="G80" s="197"/>
      <c r="H80" s="197"/>
      <c r="I80" s="197"/>
    </row>
    <row r="81" spans="2:9" s="306" customFormat="1" x14ac:dyDescent="0.35">
      <c r="B81" s="197"/>
      <c r="C81" s="197"/>
      <c r="D81" s="197"/>
      <c r="E81" s="197"/>
      <c r="F81" s="197"/>
      <c r="G81" s="197"/>
      <c r="H81" s="197"/>
      <c r="I81" s="197"/>
    </row>
    <row r="82" spans="2:9" s="306" customFormat="1" x14ac:dyDescent="0.35">
      <c r="B82" s="197"/>
      <c r="C82" s="197"/>
      <c r="D82" s="197"/>
      <c r="E82" s="197"/>
      <c r="F82" s="197"/>
      <c r="G82" s="197"/>
      <c r="H82" s="197"/>
      <c r="I82" s="197"/>
    </row>
    <row r="83" spans="2:9" s="306" customFormat="1" x14ac:dyDescent="0.35">
      <c r="B83" s="197"/>
      <c r="C83" s="197"/>
      <c r="D83" s="197"/>
      <c r="E83" s="197"/>
      <c r="F83" s="197"/>
      <c r="G83" s="197"/>
      <c r="H83" s="197"/>
      <c r="I83" s="197"/>
    </row>
    <row r="84" spans="2:9" s="306" customFormat="1" x14ac:dyDescent="0.35">
      <c r="B84" s="197"/>
      <c r="C84" s="197"/>
      <c r="D84" s="197"/>
      <c r="E84" s="197"/>
      <c r="F84" s="197"/>
      <c r="G84" s="197"/>
      <c r="H84" s="197"/>
      <c r="I84" s="197"/>
    </row>
    <row r="85" spans="2:9" s="306" customFormat="1" x14ac:dyDescent="0.35">
      <c r="B85" s="197"/>
      <c r="C85" s="197"/>
      <c r="D85" s="197"/>
      <c r="E85" s="197"/>
      <c r="F85" s="197"/>
      <c r="G85" s="197"/>
      <c r="H85" s="197"/>
      <c r="I85" s="197"/>
    </row>
    <row r="86" spans="2:9" s="306" customFormat="1" x14ac:dyDescent="0.35">
      <c r="B86" s="197"/>
      <c r="C86" s="197"/>
      <c r="D86" s="197"/>
      <c r="E86" s="197"/>
      <c r="F86" s="197"/>
      <c r="G86" s="197"/>
      <c r="H86" s="197"/>
      <c r="I86" s="197"/>
    </row>
    <row r="87" spans="2:9" s="306" customFormat="1" x14ac:dyDescent="0.35">
      <c r="B87" s="197"/>
      <c r="C87" s="197"/>
      <c r="D87" s="197"/>
      <c r="E87" s="197"/>
      <c r="F87" s="197"/>
      <c r="G87" s="197"/>
      <c r="H87" s="197"/>
      <c r="I87" s="197"/>
    </row>
    <row r="88" spans="2:9" s="306" customFormat="1" x14ac:dyDescent="0.35">
      <c r="B88" s="197"/>
      <c r="C88" s="197"/>
      <c r="D88" s="197"/>
      <c r="E88" s="197"/>
      <c r="F88" s="197"/>
      <c r="G88" s="197"/>
      <c r="H88" s="197"/>
      <c r="I88" s="197"/>
    </row>
    <row r="89" spans="2:9" s="306" customFormat="1" x14ac:dyDescent="0.35">
      <c r="B89" s="197"/>
      <c r="C89" s="197"/>
      <c r="D89" s="197"/>
      <c r="E89" s="197"/>
      <c r="F89" s="197"/>
      <c r="G89" s="197"/>
      <c r="H89" s="197"/>
      <c r="I89" s="197"/>
    </row>
    <row r="90" spans="2:9" s="306" customFormat="1" x14ac:dyDescent="0.35">
      <c r="B90" s="197"/>
      <c r="C90" s="197"/>
      <c r="D90" s="197"/>
      <c r="E90" s="197"/>
      <c r="F90" s="197"/>
      <c r="G90" s="197"/>
      <c r="H90" s="197"/>
      <c r="I90" s="197"/>
    </row>
    <row r="91" spans="2:9" s="306" customFormat="1" x14ac:dyDescent="0.35">
      <c r="B91" s="197"/>
      <c r="C91" s="197"/>
      <c r="D91" s="197"/>
      <c r="E91" s="197"/>
      <c r="F91" s="197"/>
      <c r="G91" s="197"/>
      <c r="H91" s="197"/>
      <c r="I91" s="197"/>
    </row>
    <row r="92" spans="2:9" s="306" customFormat="1" x14ac:dyDescent="0.35">
      <c r="B92" s="197"/>
      <c r="C92" s="197"/>
      <c r="D92" s="197"/>
      <c r="E92" s="197"/>
      <c r="F92" s="197"/>
      <c r="G92" s="197"/>
      <c r="H92" s="197"/>
      <c r="I92" s="197"/>
    </row>
    <row r="93" spans="2:9" s="306" customFormat="1" x14ac:dyDescent="0.35">
      <c r="B93" s="197"/>
      <c r="C93" s="197"/>
      <c r="D93" s="197"/>
      <c r="E93" s="197"/>
      <c r="F93" s="197"/>
      <c r="G93" s="197"/>
      <c r="H93" s="197"/>
      <c r="I93" s="197"/>
    </row>
    <row r="94" spans="2:9" s="306" customFormat="1" x14ac:dyDescent="0.35">
      <c r="B94" s="197"/>
      <c r="C94" s="197"/>
      <c r="D94" s="197"/>
      <c r="E94" s="197"/>
      <c r="F94" s="197"/>
      <c r="G94" s="197"/>
      <c r="H94" s="197"/>
      <c r="I94" s="197"/>
    </row>
    <row r="95" spans="2:9" s="306" customFormat="1" x14ac:dyDescent="0.35">
      <c r="B95" s="197"/>
      <c r="C95" s="197"/>
      <c r="D95" s="197"/>
      <c r="E95" s="197"/>
      <c r="F95" s="197"/>
      <c r="G95" s="197"/>
      <c r="H95" s="197"/>
      <c r="I95" s="197"/>
    </row>
    <row r="96" spans="2:9" s="306" customFormat="1" x14ac:dyDescent="0.35">
      <c r="B96" s="197"/>
      <c r="C96" s="197"/>
      <c r="D96" s="197"/>
      <c r="E96" s="197"/>
      <c r="F96" s="197"/>
      <c r="G96" s="197"/>
      <c r="H96" s="197"/>
      <c r="I96" s="197"/>
    </row>
    <row r="97" spans="2:9" s="306" customFormat="1" x14ac:dyDescent="0.35">
      <c r="B97" s="197"/>
      <c r="C97" s="197"/>
      <c r="D97" s="197"/>
      <c r="E97" s="197"/>
      <c r="F97" s="197"/>
      <c r="G97" s="197"/>
      <c r="H97" s="197"/>
      <c r="I97" s="197"/>
    </row>
    <row r="98" spans="2:9" s="306" customFormat="1" x14ac:dyDescent="0.35">
      <c r="B98" s="197"/>
      <c r="C98" s="197"/>
      <c r="D98" s="197"/>
      <c r="E98" s="197"/>
      <c r="F98" s="197"/>
      <c r="G98" s="197"/>
      <c r="H98" s="197"/>
      <c r="I98" s="197"/>
    </row>
    <row r="99" spans="2:9" s="306" customFormat="1" x14ac:dyDescent="0.35">
      <c r="B99" s="197"/>
      <c r="C99" s="197"/>
      <c r="D99" s="197"/>
      <c r="E99" s="197"/>
      <c r="F99" s="197"/>
      <c r="G99" s="197"/>
      <c r="H99" s="197"/>
      <c r="I99" s="197"/>
    </row>
    <row r="100" spans="2:9" s="306" customFormat="1" x14ac:dyDescent="0.35">
      <c r="B100" s="197"/>
      <c r="C100" s="197"/>
      <c r="D100" s="197"/>
      <c r="E100" s="197"/>
      <c r="F100" s="197"/>
      <c r="G100" s="197"/>
      <c r="H100" s="197"/>
      <c r="I100" s="197"/>
    </row>
    <row r="101" spans="2:9" s="306" customFormat="1" x14ac:dyDescent="0.35">
      <c r="B101" s="197"/>
      <c r="C101" s="197"/>
      <c r="D101" s="197"/>
      <c r="E101" s="197"/>
      <c r="F101" s="197"/>
      <c r="G101" s="197"/>
      <c r="H101" s="197"/>
      <c r="I101" s="197"/>
    </row>
    <row r="102" spans="2:9" s="306" customFormat="1" x14ac:dyDescent="0.35">
      <c r="B102" s="197"/>
      <c r="C102" s="197"/>
      <c r="D102" s="197"/>
      <c r="E102" s="197"/>
      <c r="F102" s="197"/>
      <c r="G102" s="197"/>
      <c r="H102" s="197"/>
      <c r="I102" s="197"/>
    </row>
    <row r="103" spans="2:9" s="306" customFormat="1" x14ac:dyDescent="0.35">
      <c r="B103" s="197"/>
      <c r="C103" s="197"/>
      <c r="D103" s="197"/>
      <c r="E103" s="197"/>
      <c r="F103" s="197"/>
      <c r="G103" s="197"/>
      <c r="H103" s="197"/>
      <c r="I103" s="197"/>
    </row>
    <row r="104" spans="2:9" s="306" customFormat="1" x14ac:dyDescent="0.35">
      <c r="B104" s="197"/>
      <c r="C104" s="197"/>
      <c r="D104" s="197"/>
      <c r="E104" s="197"/>
      <c r="F104" s="197"/>
      <c r="G104" s="197"/>
      <c r="H104" s="197"/>
      <c r="I104" s="197"/>
    </row>
    <row r="105" spans="2:9" s="306" customFormat="1" x14ac:dyDescent="0.35">
      <c r="B105" s="197"/>
      <c r="C105" s="197"/>
      <c r="D105" s="197"/>
      <c r="E105" s="197"/>
      <c r="F105" s="197"/>
      <c r="G105" s="197"/>
      <c r="H105" s="197"/>
      <c r="I105" s="197"/>
    </row>
    <row r="106" spans="2:9" s="306" customFormat="1" x14ac:dyDescent="0.35">
      <c r="B106" s="197"/>
      <c r="C106" s="197"/>
      <c r="D106" s="197"/>
      <c r="E106" s="197"/>
      <c r="F106" s="197"/>
      <c r="G106" s="197"/>
      <c r="H106" s="197"/>
      <c r="I106" s="197"/>
    </row>
    <row r="107" spans="2:9" s="306" customFormat="1" x14ac:dyDescent="0.35">
      <c r="B107" s="197"/>
      <c r="C107" s="197"/>
      <c r="D107" s="197"/>
      <c r="E107" s="197"/>
      <c r="F107" s="197"/>
      <c r="G107" s="197"/>
      <c r="H107" s="197"/>
      <c r="I107" s="197"/>
    </row>
    <row r="108" spans="2:9" s="306" customFormat="1" x14ac:dyDescent="0.35">
      <c r="B108" s="197"/>
      <c r="C108" s="197"/>
      <c r="D108" s="197"/>
      <c r="E108" s="197"/>
      <c r="F108" s="197"/>
      <c r="G108" s="197"/>
      <c r="H108" s="197"/>
      <c r="I108" s="197"/>
    </row>
    <row r="109" spans="2:9" s="306" customFormat="1" x14ac:dyDescent="0.35">
      <c r="B109" s="197"/>
      <c r="C109" s="197"/>
      <c r="D109" s="197"/>
      <c r="E109" s="197"/>
      <c r="F109" s="197"/>
      <c r="G109" s="197"/>
      <c r="H109" s="197"/>
      <c r="I109" s="197"/>
    </row>
    <row r="110" spans="2:9" s="306" customFormat="1" x14ac:dyDescent="0.35">
      <c r="B110" s="197"/>
      <c r="C110" s="197"/>
      <c r="D110" s="197"/>
      <c r="E110" s="197"/>
      <c r="F110" s="197"/>
      <c r="G110" s="197"/>
      <c r="H110" s="197"/>
      <c r="I110" s="197"/>
    </row>
    <row r="111" spans="2:9" s="306" customFormat="1" x14ac:dyDescent="0.35">
      <c r="B111" s="197"/>
      <c r="C111" s="197"/>
      <c r="D111" s="197"/>
      <c r="E111" s="197"/>
      <c r="F111" s="197"/>
      <c r="G111" s="197"/>
      <c r="H111" s="197"/>
      <c r="I111" s="197"/>
    </row>
    <row r="112" spans="2:9" s="306" customFormat="1" x14ac:dyDescent="0.35">
      <c r="B112" s="197"/>
      <c r="C112" s="197"/>
      <c r="D112" s="197"/>
      <c r="E112" s="197"/>
      <c r="F112" s="197"/>
      <c r="G112" s="197"/>
      <c r="H112" s="197"/>
      <c r="I112" s="197"/>
    </row>
    <row r="113" spans="2:9" s="306" customFormat="1" x14ac:dyDescent="0.35">
      <c r="B113" s="197"/>
      <c r="C113" s="197"/>
      <c r="D113" s="197"/>
      <c r="E113" s="197"/>
      <c r="F113" s="197"/>
      <c r="G113" s="197"/>
      <c r="H113" s="197"/>
      <c r="I113" s="197"/>
    </row>
    <row r="114" spans="2:9" s="306" customFormat="1" x14ac:dyDescent="0.35">
      <c r="B114" s="197"/>
      <c r="C114" s="197"/>
      <c r="D114" s="197"/>
      <c r="E114" s="197"/>
      <c r="F114" s="197"/>
      <c r="G114" s="197"/>
      <c r="H114" s="197"/>
      <c r="I114" s="197"/>
    </row>
    <row r="115" spans="2:9" s="306" customFormat="1" x14ac:dyDescent="0.35">
      <c r="B115" s="197"/>
      <c r="C115" s="197"/>
      <c r="D115" s="197"/>
      <c r="E115" s="197"/>
      <c r="F115" s="197"/>
      <c r="G115" s="197"/>
      <c r="H115" s="197"/>
      <c r="I115" s="197"/>
    </row>
    <row r="116" spans="2:9" s="306" customFormat="1" x14ac:dyDescent="0.35">
      <c r="B116" s="197"/>
      <c r="C116" s="197"/>
      <c r="D116" s="197"/>
      <c r="E116" s="197"/>
      <c r="F116" s="197"/>
      <c r="G116" s="197"/>
      <c r="H116" s="197"/>
      <c r="I116" s="197"/>
    </row>
    <row r="117" spans="2:9" s="306" customFormat="1" x14ac:dyDescent="0.35">
      <c r="B117" s="197"/>
      <c r="C117" s="197"/>
      <c r="D117" s="197"/>
      <c r="E117" s="197"/>
      <c r="F117" s="197"/>
      <c r="G117" s="197"/>
      <c r="H117" s="197"/>
      <c r="I117" s="197"/>
    </row>
    <row r="118" spans="2:9" s="306" customFormat="1" x14ac:dyDescent="0.35">
      <c r="B118" s="197"/>
      <c r="C118" s="197"/>
      <c r="D118" s="197"/>
      <c r="E118" s="197"/>
      <c r="F118" s="197"/>
      <c r="G118" s="197"/>
      <c r="H118" s="197"/>
      <c r="I118" s="197"/>
    </row>
    <row r="119" spans="2:9" s="306" customFormat="1" x14ac:dyDescent="0.35">
      <c r="B119" s="197"/>
      <c r="C119" s="197"/>
      <c r="D119" s="197"/>
      <c r="E119" s="197"/>
      <c r="F119" s="197"/>
      <c r="G119" s="197"/>
      <c r="H119" s="197"/>
      <c r="I119" s="197"/>
    </row>
    <row r="120" spans="2:9" s="306" customFormat="1" x14ac:dyDescent="0.35">
      <c r="B120" s="197"/>
      <c r="C120" s="197"/>
      <c r="D120" s="197"/>
      <c r="E120" s="197"/>
      <c r="F120" s="197"/>
      <c r="G120" s="197"/>
      <c r="H120" s="197"/>
      <c r="I120" s="197"/>
    </row>
    <row r="121" spans="2:9" s="306" customFormat="1" x14ac:dyDescent="0.35">
      <c r="B121" s="197"/>
      <c r="C121" s="197"/>
      <c r="D121" s="197"/>
      <c r="E121" s="197"/>
      <c r="F121" s="197"/>
      <c r="G121" s="197"/>
      <c r="H121" s="197"/>
      <c r="I121" s="197"/>
    </row>
    <row r="122" spans="2:9" s="306" customFormat="1" x14ac:dyDescent="0.35">
      <c r="B122" s="197"/>
      <c r="C122" s="197"/>
      <c r="D122" s="197"/>
      <c r="E122" s="197"/>
      <c r="F122" s="197"/>
      <c r="G122" s="197"/>
      <c r="H122" s="197"/>
      <c r="I122" s="197"/>
    </row>
    <row r="123" spans="2:9" s="306" customFormat="1" x14ac:dyDescent="0.35">
      <c r="B123" s="197"/>
      <c r="C123" s="197"/>
      <c r="D123" s="197"/>
      <c r="E123" s="197"/>
      <c r="F123" s="197"/>
      <c r="G123" s="197"/>
      <c r="H123" s="197"/>
      <c r="I123" s="197"/>
    </row>
    <row r="124" spans="2:9" s="306" customFormat="1" x14ac:dyDescent="0.35">
      <c r="B124" s="197"/>
      <c r="C124" s="197"/>
      <c r="D124" s="197"/>
      <c r="E124" s="197"/>
      <c r="F124" s="197"/>
      <c r="G124" s="197"/>
      <c r="H124" s="197"/>
      <c r="I124" s="197"/>
    </row>
    <row r="125" spans="2:9" s="306" customFormat="1" x14ac:dyDescent="0.35">
      <c r="B125" s="197"/>
      <c r="C125" s="197"/>
      <c r="D125" s="197"/>
      <c r="E125" s="197"/>
      <c r="F125" s="197"/>
      <c r="G125" s="197"/>
      <c r="H125" s="197"/>
      <c r="I125" s="197"/>
    </row>
    <row r="126" spans="2:9" s="306" customFormat="1" x14ac:dyDescent="0.35">
      <c r="B126" s="197"/>
      <c r="C126" s="197"/>
      <c r="D126" s="197"/>
      <c r="E126" s="197"/>
      <c r="F126" s="197"/>
      <c r="G126" s="197"/>
      <c r="H126" s="197"/>
      <c r="I126" s="197"/>
    </row>
    <row r="127" spans="2:9" s="306" customFormat="1" x14ac:dyDescent="0.35">
      <c r="B127" s="197"/>
      <c r="C127" s="197"/>
      <c r="D127" s="197"/>
      <c r="E127" s="197"/>
      <c r="F127" s="197"/>
      <c r="G127" s="197"/>
      <c r="H127" s="197"/>
      <c r="I127" s="197"/>
    </row>
    <row r="128" spans="2:9" s="306" customFormat="1" x14ac:dyDescent="0.35">
      <c r="B128" s="197"/>
      <c r="C128" s="197"/>
      <c r="D128" s="197"/>
      <c r="E128" s="197"/>
      <c r="F128" s="197"/>
      <c r="G128" s="197"/>
      <c r="H128" s="197"/>
      <c r="I128" s="197"/>
    </row>
    <row r="129" spans="2:9" s="306" customFormat="1" x14ac:dyDescent="0.35">
      <c r="B129" s="197"/>
      <c r="C129" s="197"/>
      <c r="D129" s="197"/>
      <c r="E129" s="197"/>
      <c r="F129" s="197"/>
      <c r="G129" s="197"/>
      <c r="H129" s="197"/>
      <c r="I129" s="197"/>
    </row>
    <row r="130" spans="2:9" s="306" customFormat="1" x14ac:dyDescent="0.35">
      <c r="B130" s="197"/>
      <c r="C130" s="197"/>
      <c r="D130" s="197"/>
      <c r="E130" s="197"/>
      <c r="F130" s="197"/>
      <c r="G130" s="197"/>
      <c r="H130" s="197"/>
      <c r="I130" s="197"/>
    </row>
    <row r="131" spans="2:9" s="306" customFormat="1" x14ac:dyDescent="0.35">
      <c r="B131" s="197"/>
      <c r="C131" s="197"/>
      <c r="D131" s="197"/>
      <c r="E131" s="197"/>
      <c r="F131" s="197"/>
      <c r="G131" s="197"/>
      <c r="H131" s="197"/>
      <c r="I131" s="197"/>
    </row>
    <row r="132" spans="2:9" s="306" customFormat="1" x14ac:dyDescent="0.35">
      <c r="B132" s="197"/>
      <c r="C132" s="197"/>
      <c r="D132" s="197"/>
      <c r="E132" s="197"/>
      <c r="F132" s="197"/>
      <c r="G132" s="197"/>
      <c r="H132" s="197"/>
      <c r="I132" s="197"/>
    </row>
    <row r="133" spans="2:9" s="306" customFormat="1" x14ac:dyDescent="0.35">
      <c r="B133" s="197"/>
      <c r="C133" s="197"/>
      <c r="D133" s="197"/>
      <c r="E133" s="197"/>
      <c r="F133" s="197"/>
      <c r="G133" s="197"/>
      <c r="H133" s="197"/>
      <c r="I133" s="197"/>
    </row>
    <row r="134" spans="2:9" s="306" customFormat="1" x14ac:dyDescent="0.35">
      <c r="B134" s="197"/>
      <c r="C134" s="197"/>
      <c r="D134" s="197"/>
      <c r="E134" s="197"/>
      <c r="F134" s="197"/>
      <c r="G134" s="197"/>
      <c r="H134" s="197"/>
      <c r="I134" s="197"/>
    </row>
    <row r="135" spans="2:9" s="306" customFormat="1" x14ac:dyDescent="0.35">
      <c r="B135" s="197"/>
      <c r="C135" s="197"/>
      <c r="D135" s="197"/>
      <c r="E135" s="197"/>
      <c r="F135" s="197"/>
      <c r="G135" s="197"/>
      <c r="H135" s="197"/>
      <c r="I135" s="197"/>
    </row>
    <row r="136" spans="2:9" s="306" customFormat="1" x14ac:dyDescent="0.35">
      <c r="B136" s="197"/>
      <c r="C136" s="197"/>
      <c r="D136" s="197"/>
      <c r="E136" s="197"/>
      <c r="F136" s="197"/>
      <c r="G136" s="197"/>
      <c r="H136" s="197"/>
      <c r="I136" s="197"/>
    </row>
    <row r="137" spans="2:9" s="306" customFormat="1" x14ac:dyDescent="0.35">
      <c r="B137" s="197"/>
      <c r="C137" s="197"/>
      <c r="D137" s="197"/>
      <c r="E137" s="197"/>
      <c r="F137" s="197"/>
      <c r="G137" s="197"/>
      <c r="H137" s="197"/>
      <c r="I137" s="197"/>
    </row>
    <row r="138" spans="2:9" s="306" customFormat="1" x14ac:dyDescent="0.35">
      <c r="B138" s="197"/>
      <c r="C138" s="197"/>
      <c r="D138" s="197"/>
      <c r="E138" s="197"/>
      <c r="F138" s="197"/>
      <c r="G138" s="197"/>
      <c r="H138" s="197"/>
      <c r="I138" s="197"/>
    </row>
    <row r="139" spans="2:9" s="306" customFormat="1" x14ac:dyDescent="0.35">
      <c r="B139" s="197"/>
      <c r="C139" s="197"/>
      <c r="D139" s="197"/>
      <c r="E139" s="197"/>
      <c r="F139" s="197"/>
      <c r="G139" s="197"/>
      <c r="H139" s="197"/>
      <c r="I139" s="197"/>
    </row>
    <row r="140" spans="2:9" s="306" customFormat="1" x14ac:dyDescent="0.35">
      <c r="B140" s="197"/>
      <c r="C140" s="197"/>
      <c r="D140" s="197"/>
      <c r="E140" s="197"/>
      <c r="F140" s="197"/>
      <c r="G140" s="197"/>
      <c r="H140" s="197"/>
      <c r="I140" s="197"/>
    </row>
    <row r="141" spans="2:9" s="306" customFormat="1" x14ac:dyDescent="0.35">
      <c r="B141" s="197"/>
      <c r="C141" s="197"/>
      <c r="D141" s="197"/>
      <c r="E141" s="197"/>
      <c r="F141" s="197"/>
      <c r="G141" s="197"/>
      <c r="H141" s="197"/>
      <c r="I141" s="197"/>
    </row>
    <row r="142" spans="2:9" s="306" customFormat="1" x14ac:dyDescent="0.35">
      <c r="B142" s="197"/>
      <c r="C142" s="197"/>
      <c r="D142" s="197"/>
      <c r="E142" s="197"/>
      <c r="F142" s="197"/>
      <c r="G142" s="197"/>
      <c r="H142" s="197"/>
      <c r="I142" s="197"/>
    </row>
    <row r="143" spans="2:9" s="306" customFormat="1" x14ac:dyDescent="0.35">
      <c r="B143" s="197"/>
      <c r="C143" s="197"/>
      <c r="D143" s="197"/>
      <c r="E143" s="197"/>
      <c r="F143" s="197"/>
      <c r="G143" s="197"/>
      <c r="H143" s="197"/>
      <c r="I143" s="197"/>
    </row>
    <row r="144" spans="2:9" s="306" customFormat="1" x14ac:dyDescent="0.35">
      <c r="B144" s="197"/>
      <c r="C144" s="197"/>
      <c r="D144" s="197"/>
      <c r="E144" s="197"/>
      <c r="F144" s="197"/>
      <c r="G144" s="197"/>
      <c r="H144" s="197"/>
      <c r="I144" s="197"/>
    </row>
    <row r="145" spans="2:9" s="306" customFormat="1" x14ac:dyDescent="0.35">
      <c r="B145" s="197"/>
      <c r="C145" s="197"/>
      <c r="D145" s="197"/>
      <c r="E145" s="197"/>
      <c r="F145" s="197"/>
      <c r="G145" s="197"/>
      <c r="H145" s="197"/>
      <c r="I145" s="197"/>
    </row>
    <row r="146" spans="2:9" s="306" customFormat="1" x14ac:dyDescent="0.35">
      <c r="B146" s="197"/>
      <c r="C146" s="197"/>
      <c r="D146" s="197"/>
      <c r="E146" s="197"/>
      <c r="F146" s="197"/>
      <c r="G146" s="197"/>
      <c r="H146" s="197"/>
      <c r="I146" s="197"/>
    </row>
    <row r="147" spans="2:9" s="306" customFormat="1" x14ac:dyDescent="0.35">
      <c r="B147" s="197"/>
      <c r="C147" s="197"/>
      <c r="D147" s="197"/>
      <c r="E147" s="197"/>
      <c r="F147" s="197"/>
      <c r="G147" s="197"/>
      <c r="H147" s="197"/>
      <c r="I147" s="197"/>
    </row>
    <row r="148" spans="2:9" s="306" customFormat="1" x14ac:dyDescent="0.35">
      <c r="B148" s="197"/>
      <c r="C148" s="197"/>
      <c r="D148" s="197"/>
      <c r="E148" s="197"/>
      <c r="F148" s="197"/>
      <c r="G148" s="197"/>
      <c r="H148" s="197"/>
      <c r="I148" s="197"/>
    </row>
    <row r="149" spans="2:9" s="306" customFormat="1" x14ac:dyDescent="0.35">
      <c r="B149" s="197"/>
      <c r="C149" s="197"/>
      <c r="D149" s="197"/>
      <c r="E149" s="197"/>
      <c r="F149" s="197"/>
      <c r="G149" s="197"/>
      <c r="H149" s="197"/>
      <c r="I149" s="197"/>
    </row>
    <row r="150" spans="2:9" s="306" customFormat="1" x14ac:dyDescent="0.35">
      <c r="B150" s="197"/>
      <c r="C150" s="197"/>
      <c r="D150" s="197"/>
      <c r="E150" s="197"/>
      <c r="F150" s="197"/>
      <c r="G150" s="197"/>
      <c r="H150" s="197"/>
      <c r="I150" s="197"/>
    </row>
    <row r="151" spans="2:9" s="306" customFormat="1" x14ac:dyDescent="0.35">
      <c r="B151" s="197"/>
      <c r="C151" s="197"/>
      <c r="D151" s="197"/>
      <c r="E151" s="197"/>
      <c r="F151" s="197"/>
      <c r="G151" s="197"/>
      <c r="H151" s="197"/>
      <c r="I151" s="197"/>
    </row>
    <row r="152" spans="2:9" s="306" customFormat="1" x14ac:dyDescent="0.35">
      <c r="B152" s="197"/>
      <c r="C152" s="197"/>
      <c r="D152" s="197"/>
      <c r="E152" s="197"/>
      <c r="F152" s="197"/>
      <c r="G152" s="197"/>
      <c r="H152" s="197"/>
      <c r="I152" s="197"/>
    </row>
    <row r="153" spans="2:9" s="306" customFormat="1" x14ac:dyDescent="0.35">
      <c r="B153" s="197"/>
      <c r="C153" s="197"/>
      <c r="D153" s="197"/>
      <c r="E153" s="197"/>
      <c r="F153" s="197"/>
      <c r="G153" s="197"/>
      <c r="H153" s="197"/>
      <c r="I153" s="197"/>
    </row>
    <row r="154" spans="2:9" s="306" customFormat="1" x14ac:dyDescent="0.35">
      <c r="B154" s="197"/>
      <c r="C154" s="197"/>
      <c r="D154" s="197"/>
      <c r="E154" s="197"/>
      <c r="F154" s="197"/>
      <c r="G154" s="197"/>
      <c r="H154" s="197"/>
      <c r="I154" s="197"/>
    </row>
    <row r="155" spans="2:9" s="306" customFormat="1" x14ac:dyDescent="0.35">
      <c r="B155" s="197"/>
      <c r="C155" s="197"/>
      <c r="D155" s="197"/>
      <c r="E155" s="197"/>
      <c r="F155" s="197"/>
      <c r="G155" s="197"/>
      <c r="H155" s="197"/>
      <c r="I155" s="197"/>
    </row>
    <row r="156" spans="2:9" s="306" customFormat="1" x14ac:dyDescent="0.35">
      <c r="B156" s="197"/>
      <c r="C156" s="197"/>
      <c r="D156" s="197"/>
      <c r="E156" s="197"/>
      <c r="F156" s="197"/>
      <c r="G156" s="197"/>
      <c r="H156" s="197"/>
      <c r="I156" s="197"/>
    </row>
    <row r="157" spans="2:9" s="306" customFormat="1" x14ac:dyDescent="0.35">
      <c r="B157" s="197"/>
      <c r="C157" s="197"/>
      <c r="D157" s="197"/>
      <c r="E157" s="197"/>
      <c r="F157" s="197"/>
      <c r="G157" s="197"/>
      <c r="H157" s="197"/>
      <c r="I157" s="197"/>
    </row>
    <row r="158" spans="2:9" s="306" customFormat="1" x14ac:dyDescent="0.35">
      <c r="B158" s="197"/>
      <c r="C158" s="197"/>
      <c r="D158" s="197"/>
      <c r="E158" s="197"/>
      <c r="F158" s="197"/>
      <c r="G158" s="197"/>
      <c r="H158" s="197"/>
      <c r="I158" s="197"/>
    </row>
    <row r="159" spans="2:9" s="306" customFormat="1" x14ac:dyDescent="0.35">
      <c r="B159" s="197"/>
      <c r="C159" s="197"/>
      <c r="D159" s="197"/>
      <c r="E159" s="197"/>
      <c r="F159" s="197"/>
      <c r="G159" s="197"/>
      <c r="H159" s="197"/>
      <c r="I159" s="197"/>
    </row>
    <row r="160" spans="2:9" s="306" customFormat="1" x14ac:dyDescent="0.35">
      <c r="B160" s="197"/>
      <c r="C160" s="197"/>
      <c r="D160" s="197"/>
      <c r="E160" s="197"/>
      <c r="F160" s="197"/>
      <c r="G160" s="197"/>
      <c r="H160" s="197"/>
      <c r="I160" s="197"/>
    </row>
    <row r="161" spans="2:9" s="306" customFormat="1" x14ac:dyDescent="0.35">
      <c r="B161" s="197"/>
      <c r="C161" s="197"/>
      <c r="D161" s="197"/>
      <c r="E161" s="197"/>
      <c r="F161" s="197"/>
      <c r="G161" s="197"/>
      <c r="H161" s="197"/>
      <c r="I161" s="197"/>
    </row>
    <row r="162" spans="2:9" s="306" customFormat="1" x14ac:dyDescent="0.35">
      <c r="B162" s="197"/>
      <c r="C162" s="197"/>
      <c r="D162" s="197"/>
      <c r="E162" s="197"/>
      <c r="F162" s="197"/>
      <c r="G162" s="197"/>
      <c r="H162" s="197"/>
      <c r="I162" s="197"/>
    </row>
    <row r="163" spans="2:9" s="306" customFormat="1" x14ac:dyDescent="0.35">
      <c r="B163" s="197"/>
      <c r="C163" s="197"/>
      <c r="D163" s="197"/>
      <c r="E163" s="197"/>
      <c r="F163" s="197"/>
      <c r="G163" s="197"/>
      <c r="H163" s="197"/>
      <c r="I163" s="197"/>
    </row>
    <row r="164" spans="2:9" s="306" customFormat="1" x14ac:dyDescent="0.35">
      <c r="B164" s="197"/>
      <c r="C164" s="197"/>
      <c r="D164" s="197"/>
      <c r="E164" s="197"/>
      <c r="F164" s="197"/>
      <c r="G164" s="197"/>
      <c r="H164" s="197"/>
      <c r="I164" s="197"/>
    </row>
    <row r="165" spans="2:9" s="306" customFormat="1" x14ac:dyDescent="0.35">
      <c r="B165" s="197"/>
      <c r="C165" s="197"/>
      <c r="D165" s="197"/>
      <c r="E165" s="197"/>
      <c r="F165" s="197"/>
      <c r="G165" s="197"/>
      <c r="H165" s="197"/>
      <c r="I165" s="197"/>
    </row>
    <row r="166" spans="2:9" s="306" customFormat="1" x14ac:dyDescent="0.35">
      <c r="B166" s="197"/>
      <c r="C166" s="197"/>
      <c r="D166" s="197"/>
      <c r="E166" s="197"/>
      <c r="F166" s="197"/>
      <c r="G166" s="197"/>
      <c r="H166" s="197"/>
      <c r="I166" s="197"/>
    </row>
    <row r="167" spans="2:9" s="306" customFormat="1" x14ac:dyDescent="0.35">
      <c r="B167" s="197"/>
      <c r="C167" s="197"/>
      <c r="D167" s="197"/>
      <c r="E167" s="197"/>
      <c r="F167" s="197"/>
      <c r="G167" s="197"/>
      <c r="H167" s="197"/>
      <c r="I167" s="197"/>
    </row>
    <row r="168" spans="2:9" s="306" customFormat="1" x14ac:dyDescent="0.35">
      <c r="B168" s="197"/>
      <c r="C168" s="197"/>
      <c r="D168" s="197"/>
      <c r="E168" s="197"/>
      <c r="F168" s="197"/>
      <c r="G168" s="197"/>
      <c r="H168" s="197"/>
      <c r="I168" s="197"/>
    </row>
    <row r="169" spans="2:9" s="306" customFormat="1" x14ac:dyDescent="0.35">
      <c r="B169" s="197"/>
      <c r="C169" s="197"/>
      <c r="D169" s="197"/>
      <c r="E169" s="197"/>
      <c r="F169" s="197"/>
      <c r="G169" s="197"/>
      <c r="H169" s="197"/>
      <c r="I169" s="197"/>
    </row>
    <row r="170" spans="2:9" s="306" customFormat="1" x14ac:dyDescent="0.35">
      <c r="B170" s="197"/>
      <c r="C170" s="197"/>
      <c r="D170" s="197"/>
      <c r="E170" s="197"/>
      <c r="F170" s="197"/>
      <c r="G170" s="197"/>
      <c r="H170" s="197"/>
      <c r="I170" s="197"/>
    </row>
    <row r="171" spans="2:9" s="306" customFormat="1" x14ac:dyDescent="0.35">
      <c r="B171" s="197"/>
      <c r="C171" s="197"/>
      <c r="D171" s="197"/>
      <c r="E171" s="197"/>
      <c r="F171" s="197"/>
      <c r="G171" s="197"/>
      <c r="H171" s="197"/>
      <c r="I171" s="197"/>
    </row>
    <row r="172" spans="2:9" s="306" customFormat="1" x14ac:dyDescent="0.35">
      <c r="B172" s="197"/>
      <c r="C172" s="197"/>
      <c r="D172" s="197"/>
      <c r="E172" s="197"/>
      <c r="F172" s="197"/>
      <c r="G172" s="197"/>
      <c r="H172" s="197"/>
      <c r="I172" s="197"/>
    </row>
    <row r="173" spans="2:9" s="306" customFormat="1" x14ac:dyDescent="0.35">
      <c r="B173" s="197"/>
      <c r="C173" s="197"/>
      <c r="D173" s="197"/>
      <c r="E173" s="197"/>
      <c r="F173" s="197"/>
      <c r="G173" s="197"/>
      <c r="H173" s="197"/>
      <c r="I173" s="197"/>
    </row>
    <row r="174" spans="2:9" s="306" customFormat="1" x14ac:dyDescent="0.35">
      <c r="B174" s="197"/>
      <c r="C174" s="197"/>
      <c r="D174" s="197"/>
      <c r="E174" s="197"/>
      <c r="F174" s="197"/>
      <c r="G174" s="197"/>
      <c r="H174" s="197"/>
      <c r="I174" s="197"/>
    </row>
    <row r="175" spans="2:9" s="306" customFormat="1" x14ac:dyDescent="0.35">
      <c r="B175" s="197"/>
      <c r="C175" s="197"/>
      <c r="D175" s="197"/>
      <c r="E175" s="197"/>
      <c r="F175" s="197"/>
      <c r="G175" s="197"/>
      <c r="H175" s="197"/>
      <c r="I175" s="197"/>
    </row>
    <row r="176" spans="2:9" s="306" customFormat="1" x14ac:dyDescent="0.35">
      <c r="B176" s="197"/>
      <c r="C176" s="197"/>
      <c r="D176" s="197"/>
      <c r="E176" s="197"/>
      <c r="F176" s="197"/>
      <c r="G176" s="197"/>
      <c r="H176" s="197"/>
      <c r="I176" s="197"/>
    </row>
    <row r="177" spans="2:9" s="306" customFormat="1" x14ac:dyDescent="0.35">
      <c r="B177" s="197"/>
      <c r="C177" s="197"/>
      <c r="D177" s="197"/>
      <c r="E177" s="197"/>
      <c r="F177" s="197"/>
      <c r="G177" s="197"/>
      <c r="H177" s="197"/>
      <c r="I177" s="197"/>
    </row>
    <row r="178" spans="2:9" s="306" customFormat="1" x14ac:dyDescent="0.35">
      <c r="B178" s="197"/>
      <c r="C178" s="197"/>
      <c r="D178" s="197"/>
      <c r="E178" s="197"/>
      <c r="F178" s="197"/>
      <c r="G178" s="197"/>
      <c r="H178" s="197"/>
      <c r="I178" s="197"/>
    </row>
    <row r="179" spans="2:9" s="306" customFormat="1" x14ac:dyDescent="0.35">
      <c r="B179" s="197"/>
      <c r="C179" s="197"/>
      <c r="D179" s="197"/>
      <c r="E179" s="197"/>
      <c r="F179" s="197"/>
      <c r="G179" s="197"/>
      <c r="H179" s="197"/>
      <c r="I179" s="197"/>
    </row>
    <row r="180" spans="2:9" s="306" customFormat="1" x14ac:dyDescent="0.35">
      <c r="B180" s="197"/>
      <c r="C180" s="197"/>
      <c r="D180" s="197"/>
      <c r="E180" s="197"/>
      <c r="F180" s="197"/>
      <c r="G180" s="197"/>
      <c r="H180" s="197"/>
      <c r="I180" s="197"/>
    </row>
    <row r="181" spans="2:9" s="306" customFormat="1" x14ac:dyDescent="0.35">
      <c r="B181" s="197"/>
      <c r="C181" s="197"/>
      <c r="D181" s="197"/>
      <c r="E181" s="197"/>
      <c r="F181" s="197"/>
      <c r="G181" s="197"/>
      <c r="H181" s="197"/>
      <c r="I181" s="197"/>
    </row>
    <row r="182" spans="2:9" s="306" customFormat="1" x14ac:dyDescent="0.35">
      <c r="B182" s="197"/>
      <c r="C182" s="197"/>
      <c r="D182" s="197"/>
      <c r="E182" s="197"/>
      <c r="F182" s="197"/>
      <c r="G182" s="197"/>
      <c r="H182" s="197"/>
      <c r="I182" s="197"/>
    </row>
    <row r="183" spans="2:9" s="306" customFormat="1" x14ac:dyDescent="0.35">
      <c r="B183" s="197"/>
      <c r="C183" s="197"/>
      <c r="D183" s="197"/>
      <c r="E183" s="197"/>
      <c r="F183" s="197"/>
      <c r="G183" s="197"/>
      <c r="H183" s="197"/>
      <c r="I183" s="197"/>
    </row>
    <row r="184" spans="2:9" s="306" customFormat="1" x14ac:dyDescent="0.35">
      <c r="B184" s="197"/>
      <c r="C184" s="197"/>
      <c r="D184" s="197"/>
      <c r="E184" s="197"/>
      <c r="F184" s="197"/>
      <c r="G184" s="197"/>
      <c r="H184" s="197"/>
      <c r="I184" s="197"/>
    </row>
    <row r="185" spans="2:9" s="306" customFormat="1" x14ac:dyDescent="0.35">
      <c r="B185" s="197"/>
      <c r="C185" s="197"/>
      <c r="D185" s="197"/>
      <c r="E185" s="197"/>
      <c r="F185" s="197"/>
      <c r="G185" s="197"/>
      <c r="H185" s="197"/>
      <c r="I185" s="197"/>
    </row>
    <row r="186" spans="2:9" s="306" customFormat="1" x14ac:dyDescent="0.35">
      <c r="B186" s="197"/>
      <c r="C186" s="197"/>
      <c r="D186" s="197"/>
      <c r="E186" s="197"/>
      <c r="F186" s="197"/>
      <c r="G186" s="197"/>
      <c r="H186" s="197"/>
      <c r="I186" s="197"/>
    </row>
    <row r="187" spans="2:9" s="306" customFormat="1" x14ac:dyDescent="0.35">
      <c r="B187" s="197"/>
      <c r="C187" s="197"/>
      <c r="D187" s="197"/>
      <c r="E187" s="197"/>
      <c r="F187" s="197"/>
      <c r="G187" s="197"/>
      <c r="H187" s="197"/>
      <c r="I187" s="197"/>
    </row>
    <row r="188" spans="2:9" s="306" customFormat="1" x14ac:dyDescent="0.35">
      <c r="B188" s="197"/>
      <c r="C188" s="197"/>
      <c r="D188" s="197"/>
      <c r="E188" s="197"/>
      <c r="F188" s="197"/>
      <c r="G188" s="197"/>
      <c r="H188" s="197"/>
      <c r="I188" s="197"/>
    </row>
    <row r="189" spans="2:9" s="306" customFormat="1" x14ac:dyDescent="0.35">
      <c r="B189" s="197"/>
      <c r="C189" s="197"/>
      <c r="D189" s="197"/>
      <c r="E189" s="197"/>
      <c r="F189" s="197"/>
      <c r="G189" s="197"/>
      <c r="H189" s="197"/>
      <c r="I189" s="197"/>
    </row>
    <row r="190" spans="2:9" s="306" customFormat="1" x14ac:dyDescent="0.35">
      <c r="B190" s="197"/>
      <c r="C190" s="197"/>
      <c r="D190" s="197"/>
      <c r="E190" s="197"/>
      <c r="F190" s="197"/>
      <c r="G190" s="197"/>
      <c r="H190" s="197"/>
      <c r="I190" s="197"/>
    </row>
    <row r="191" spans="2:9" s="306" customFormat="1" x14ac:dyDescent="0.35">
      <c r="B191" s="197"/>
      <c r="C191" s="197"/>
      <c r="D191" s="197"/>
      <c r="E191" s="197"/>
      <c r="F191" s="197"/>
      <c r="G191" s="197"/>
      <c r="H191" s="197"/>
      <c r="I191" s="197"/>
    </row>
    <row r="192" spans="2:9" s="306" customFormat="1" x14ac:dyDescent="0.35">
      <c r="B192" s="197"/>
      <c r="C192" s="197"/>
      <c r="D192" s="197"/>
      <c r="E192" s="197"/>
      <c r="F192" s="197"/>
      <c r="G192" s="197"/>
      <c r="H192" s="197"/>
      <c r="I192" s="197"/>
    </row>
    <row r="193" spans="2:9" s="306" customFormat="1" x14ac:dyDescent="0.35">
      <c r="B193" s="197"/>
      <c r="C193" s="197"/>
      <c r="D193" s="197"/>
      <c r="E193" s="197"/>
      <c r="F193" s="197"/>
      <c r="G193" s="197"/>
      <c r="H193" s="197"/>
      <c r="I193" s="197"/>
    </row>
    <row r="194" spans="2:9" s="306" customFormat="1" x14ac:dyDescent="0.35">
      <c r="B194" s="197"/>
      <c r="C194" s="197"/>
      <c r="D194" s="197"/>
      <c r="E194" s="197"/>
      <c r="F194" s="197"/>
      <c r="G194" s="197"/>
      <c r="H194" s="197"/>
      <c r="I194" s="197"/>
    </row>
    <row r="195" spans="2:9" s="306" customFormat="1" x14ac:dyDescent="0.35">
      <c r="B195" s="197"/>
      <c r="C195" s="197"/>
      <c r="D195" s="197"/>
      <c r="E195" s="197"/>
      <c r="F195" s="197"/>
      <c r="G195" s="197"/>
      <c r="H195" s="197"/>
      <c r="I195" s="197"/>
    </row>
    <row r="196" spans="2:9" s="306" customFormat="1" x14ac:dyDescent="0.35">
      <c r="B196" s="197"/>
      <c r="C196" s="197"/>
      <c r="D196" s="197"/>
      <c r="E196" s="197"/>
      <c r="F196" s="197"/>
      <c r="G196" s="197"/>
      <c r="H196" s="197"/>
      <c r="I196" s="197"/>
    </row>
    <row r="197" spans="2:9" s="306" customFormat="1" x14ac:dyDescent="0.35">
      <c r="B197" s="197"/>
      <c r="C197" s="197"/>
      <c r="D197" s="197"/>
      <c r="E197" s="197"/>
      <c r="F197" s="197"/>
      <c r="G197" s="197"/>
      <c r="H197" s="197"/>
      <c r="I197" s="197"/>
    </row>
    <row r="198" spans="2:9" s="306" customFormat="1" x14ac:dyDescent="0.35">
      <c r="B198" s="197"/>
      <c r="C198" s="197"/>
      <c r="D198" s="197"/>
      <c r="E198" s="197"/>
      <c r="F198" s="197"/>
      <c r="G198" s="197"/>
      <c r="H198" s="197"/>
      <c r="I198" s="197"/>
    </row>
    <row r="199" spans="2:9" s="306" customFormat="1" x14ac:dyDescent="0.35">
      <c r="B199" s="197"/>
      <c r="C199" s="197"/>
      <c r="D199" s="197"/>
      <c r="E199" s="197"/>
      <c r="F199" s="197"/>
      <c r="G199" s="197"/>
      <c r="H199" s="197"/>
      <c r="I199" s="197"/>
    </row>
    <row r="200" spans="2:9" s="306" customFormat="1" x14ac:dyDescent="0.35">
      <c r="B200" s="197"/>
      <c r="C200" s="197"/>
      <c r="D200" s="197"/>
      <c r="E200" s="197"/>
      <c r="F200" s="197"/>
      <c r="G200" s="197"/>
      <c r="H200" s="197"/>
      <c r="I200" s="197"/>
    </row>
    <row r="201" spans="2:9" s="306" customFormat="1" x14ac:dyDescent="0.35">
      <c r="B201" s="197"/>
      <c r="C201" s="197"/>
      <c r="D201" s="197"/>
      <c r="E201" s="197"/>
      <c r="F201" s="197"/>
      <c r="G201" s="197"/>
      <c r="H201" s="197"/>
      <c r="I201" s="197"/>
    </row>
    <row r="202" spans="2:9" s="306" customFormat="1" x14ac:dyDescent="0.35">
      <c r="B202" s="197"/>
      <c r="C202" s="197"/>
      <c r="D202" s="197"/>
      <c r="E202" s="197"/>
      <c r="F202" s="197"/>
      <c r="G202" s="197"/>
      <c r="H202" s="197"/>
      <c r="I202" s="197"/>
    </row>
    <row r="203" spans="2:9" s="306" customFormat="1" x14ac:dyDescent="0.35">
      <c r="B203" s="197"/>
      <c r="C203" s="197"/>
      <c r="D203" s="197"/>
      <c r="E203" s="197"/>
      <c r="F203" s="197"/>
      <c r="G203" s="197"/>
      <c r="H203" s="197"/>
      <c r="I203" s="197"/>
    </row>
    <row r="204" spans="2:9" s="306" customFormat="1" x14ac:dyDescent="0.35">
      <c r="B204" s="197"/>
      <c r="C204" s="197"/>
      <c r="D204" s="197"/>
      <c r="E204" s="197"/>
      <c r="F204" s="197"/>
      <c r="G204" s="197"/>
      <c r="H204" s="197"/>
      <c r="I204" s="197"/>
    </row>
    <row r="205" spans="2:9" s="306" customFormat="1" x14ac:dyDescent="0.35">
      <c r="B205" s="197"/>
      <c r="C205" s="197"/>
      <c r="D205" s="197"/>
      <c r="E205" s="197"/>
      <c r="F205" s="197"/>
      <c r="G205" s="197"/>
      <c r="H205" s="197"/>
      <c r="I205" s="197"/>
    </row>
    <row r="206" spans="2:9" s="306" customFormat="1" x14ac:dyDescent="0.35">
      <c r="B206" s="197"/>
      <c r="C206" s="197"/>
      <c r="D206" s="197"/>
      <c r="E206" s="197"/>
      <c r="F206" s="197"/>
      <c r="G206" s="197"/>
      <c r="H206" s="197"/>
      <c r="I206" s="197"/>
    </row>
    <row r="207" spans="2:9" s="306" customFormat="1" x14ac:dyDescent="0.35">
      <c r="B207" s="197"/>
      <c r="C207" s="197"/>
      <c r="D207" s="197"/>
      <c r="E207" s="197"/>
      <c r="F207" s="197"/>
      <c r="G207" s="197"/>
      <c r="H207" s="197"/>
      <c r="I207" s="197"/>
    </row>
    <row r="208" spans="2:9" s="306" customFormat="1" x14ac:dyDescent="0.35">
      <c r="B208" s="197"/>
      <c r="C208" s="197"/>
      <c r="D208" s="197"/>
      <c r="E208" s="197"/>
      <c r="F208" s="197"/>
      <c r="G208" s="197"/>
      <c r="H208" s="197"/>
      <c r="I208" s="197"/>
    </row>
    <row r="209" spans="2:9" s="306" customFormat="1" x14ac:dyDescent="0.35">
      <c r="B209" s="197"/>
      <c r="C209" s="197"/>
      <c r="D209" s="197"/>
      <c r="E209" s="197"/>
      <c r="F209" s="197"/>
      <c r="G209" s="197"/>
      <c r="H209" s="197"/>
      <c r="I209" s="197"/>
    </row>
    <row r="210" spans="2:9" s="306" customFormat="1" x14ac:dyDescent="0.35">
      <c r="B210" s="197"/>
      <c r="C210" s="197"/>
      <c r="D210" s="197"/>
      <c r="E210" s="197"/>
      <c r="F210" s="197"/>
      <c r="G210" s="197"/>
      <c r="H210" s="197"/>
      <c r="I210" s="197"/>
    </row>
    <row r="211" spans="2:9" s="306" customFormat="1" x14ac:dyDescent="0.35">
      <c r="B211" s="197"/>
      <c r="C211" s="197"/>
      <c r="D211" s="197"/>
      <c r="E211" s="197"/>
      <c r="F211" s="197"/>
      <c r="G211" s="197"/>
      <c r="H211" s="197"/>
      <c r="I211" s="197"/>
    </row>
    <row r="212" spans="2:9" s="306" customFormat="1" x14ac:dyDescent="0.35">
      <c r="B212" s="197"/>
      <c r="C212" s="197"/>
      <c r="D212" s="197"/>
      <c r="E212" s="197"/>
      <c r="F212" s="197"/>
      <c r="G212" s="197"/>
      <c r="H212" s="197"/>
      <c r="I212" s="197"/>
    </row>
    <row r="213" spans="2:9" s="306" customFormat="1" x14ac:dyDescent="0.35">
      <c r="B213" s="197"/>
      <c r="C213" s="197"/>
      <c r="D213" s="197"/>
      <c r="E213" s="197"/>
      <c r="F213" s="197"/>
      <c r="G213" s="197"/>
      <c r="H213" s="197"/>
      <c r="I213" s="197"/>
    </row>
    <row r="214" spans="2:9" s="306" customFormat="1" x14ac:dyDescent="0.35">
      <c r="B214" s="197"/>
      <c r="C214" s="197"/>
      <c r="D214" s="197"/>
      <c r="E214" s="197"/>
      <c r="F214" s="197"/>
      <c r="G214" s="197"/>
      <c r="H214" s="197"/>
      <c r="I214" s="197"/>
    </row>
    <row r="215" spans="2:9" s="306" customFormat="1" x14ac:dyDescent="0.35">
      <c r="B215" s="197"/>
      <c r="C215" s="197"/>
      <c r="D215" s="197"/>
      <c r="E215" s="197"/>
      <c r="F215" s="197"/>
      <c r="G215" s="197"/>
      <c r="H215" s="197"/>
      <c r="I215" s="197"/>
    </row>
    <row r="216" spans="2:9" s="306" customFormat="1" x14ac:dyDescent="0.35">
      <c r="B216" s="197"/>
      <c r="C216" s="197"/>
      <c r="D216" s="197"/>
      <c r="E216" s="197"/>
      <c r="F216" s="197"/>
      <c r="G216" s="197"/>
      <c r="H216" s="197"/>
      <c r="I216" s="197"/>
    </row>
    <row r="217" spans="2:9" s="306" customFormat="1" x14ac:dyDescent="0.35">
      <c r="B217" s="197"/>
      <c r="C217" s="197"/>
      <c r="D217" s="197"/>
      <c r="E217" s="197"/>
      <c r="F217" s="197"/>
      <c r="G217" s="197"/>
      <c r="H217" s="197"/>
      <c r="I217" s="197"/>
    </row>
    <row r="218" spans="2:9" s="306" customFormat="1" x14ac:dyDescent="0.35">
      <c r="B218" s="197"/>
      <c r="C218" s="197"/>
      <c r="D218" s="197"/>
      <c r="E218" s="197"/>
      <c r="F218" s="197"/>
      <c r="G218" s="197"/>
      <c r="H218" s="197"/>
      <c r="I218" s="197"/>
    </row>
    <row r="219" spans="2:9" s="306" customFormat="1" x14ac:dyDescent="0.35">
      <c r="B219" s="197"/>
      <c r="C219" s="197"/>
      <c r="D219" s="197"/>
      <c r="E219" s="197"/>
      <c r="F219" s="197"/>
      <c r="G219" s="197"/>
      <c r="H219" s="197"/>
      <c r="I219" s="197"/>
    </row>
    <row r="220" spans="2:9" s="306" customFormat="1" x14ac:dyDescent="0.35">
      <c r="B220" s="197"/>
      <c r="C220" s="197"/>
      <c r="D220" s="197"/>
      <c r="E220" s="197"/>
      <c r="F220" s="197"/>
      <c r="G220" s="197"/>
      <c r="H220" s="197"/>
      <c r="I220" s="197"/>
    </row>
    <row r="221" spans="2:9" s="306" customFormat="1" x14ac:dyDescent="0.35">
      <c r="B221" s="197"/>
      <c r="C221" s="197"/>
      <c r="D221" s="197"/>
      <c r="E221" s="197"/>
      <c r="F221" s="197"/>
      <c r="G221" s="197"/>
      <c r="H221" s="197"/>
      <c r="I221" s="197"/>
    </row>
    <row r="222" spans="2:9" s="306" customFormat="1" x14ac:dyDescent="0.35">
      <c r="B222" s="197"/>
      <c r="C222" s="197"/>
      <c r="D222" s="197"/>
      <c r="E222" s="197"/>
      <c r="F222" s="197"/>
      <c r="G222" s="197"/>
      <c r="H222" s="197"/>
      <c r="I222" s="197"/>
    </row>
    <row r="223" spans="2:9" s="306" customFormat="1" x14ac:dyDescent="0.35">
      <c r="B223" s="197"/>
      <c r="C223" s="197"/>
      <c r="D223" s="197"/>
      <c r="E223" s="197"/>
      <c r="F223" s="197"/>
      <c r="G223" s="197"/>
      <c r="H223" s="197"/>
      <c r="I223" s="197"/>
    </row>
    <row r="224" spans="2:9" s="306" customFormat="1" x14ac:dyDescent="0.35">
      <c r="B224" s="197"/>
      <c r="C224" s="197"/>
      <c r="D224" s="197"/>
      <c r="E224" s="197"/>
      <c r="F224" s="197"/>
      <c r="G224" s="197"/>
      <c r="H224" s="197"/>
      <c r="I224" s="197"/>
    </row>
    <row r="225" spans="2:9" s="306" customFormat="1" x14ac:dyDescent="0.35">
      <c r="B225" s="197"/>
      <c r="C225" s="197"/>
      <c r="D225" s="197"/>
      <c r="E225" s="197"/>
      <c r="F225" s="197"/>
      <c r="G225" s="197"/>
      <c r="H225" s="197"/>
      <c r="I225" s="197"/>
    </row>
    <row r="226" spans="2:9" s="306" customFormat="1" x14ac:dyDescent="0.35">
      <c r="B226" s="197"/>
      <c r="C226" s="197"/>
      <c r="D226" s="197"/>
      <c r="E226" s="197"/>
      <c r="F226" s="197"/>
      <c r="G226" s="197"/>
      <c r="H226" s="197"/>
      <c r="I226" s="197"/>
    </row>
    <row r="227" spans="2:9" s="306" customFormat="1" x14ac:dyDescent="0.35">
      <c r="B227" s="197"/>
      <c r="C227" s="197"/>
      <c r="D227" s="197"/>
      <c r="E227" s="197"/>
      <c r="F227" s="197"/>
      <c r="G227" s="197"/>
      <c r="H227" s="197"/>
      <c r="I227" s="197"/>
    </row>
    <row r="228" spans="2:9" s="306" customFormat="1" x14ac:dyDescent="0.35">
      <c r="B228" s="197"/>
      <c r="C228" s="197"/>
      <c r="D228" s="197"/>
      <c r="E228" s="197"/>
      <c r="F228" s="197"/>
      <c r="G228" s="197"/>
      <c r="H228" s="197"/>
      <c r="I228" s="197"/>
    </row>
    <row r="229" spans="2:9" s="306" customFormat="1" x14ac:dyDescent="0.35">
      <c r="B229" s="197"/>
      <c r="C229" s="197"/>
      <c r="D229" s="197"/>
      <c r="E229" s="197"/>
      <c r="F229" s="197"/>
      <c r="G229" s="197"/>
      <c r="H229" s="197"/>
      <c r="I229" s="197"/>
    </row>
    <row r="230" spans="2:9" s="306" customFormat="1" x14ac:dyDescent="0.35">
      <c r="B230" s="197"/>
      <c r="C230" s="197"/>
      <c r="D230" s="197"/>
      <c r="E230" s="197"/>
      <c r="F230" s="197"/>
      <c r="G230" s="197"/>
      <c r="H230" s="197"/>
      <c r="I230" s="197"/>
    </row>
    <row r="231" spans="2:9" s="306" customFormat="1" x14ac:dyDescent="0.35">
      <c r="B231" s="197"/>
      <c r="C231" s="197"/>
      <c r="D231" s="197"/>
      <c r="E231" s="197"/>
      <c r="F231" s="197"/>
      <c r="G231" s="197"/>
      <c r="H231" s="197"/>
      <c r="I231" s="197"/>
    </row>
    <row r="232" spans="2:9" s="306" customFormat="1" x14ac:dyDescent="0.35">
      <c r="B232" s="197"/>
      <c r="C232" s="197"/>
      <c r="D232" s="197"/>
      <c r="E232" s="197"/>
      <c r="F232" s="197"/>
      <c r="G232" s="197"/>
      <c r="H232" s="197"/>
      <c r="I232" s="197"/>
    </row>
    <row r="233" spans="2:9" s="306" customFormat="1" x14ac:dyDescent="0.35">
      <c r="B233" s="197"/>
      <c r="C233" s="197"/>
      <c r="D233" s="197"/>
      <c r="E233" s="197"/>
      <c r="F233" s="197"/>
      <c r="G233" s="197"/>
      <c r="H233" s="197"/>
      <c r="I233" s="197"/>
    </row>
    <row r="234" spans="2:9" s="306" customFormat="1" x14ac:dyDescent="0.35">
      <c r="B234" s="197"/>
      <c r="C234" s="197"/>
      <c r="D234" s="197"/>
      <c r="E234" s="197"/>
      <c r="F234" s="197"/>
      <c r="G234" s="197"/>
      <c r="H234" s="197"/>
      <c r="I234" s="197"/>
    </row>
    <row r="235" spans="2:9" s="306" customFormat="1" x14ac:dyDescent="0.35">
      <c r="B235" s="197"/>
      <c r="C235" s="197"/>
      <c r="D235" s="197"/>
      <c r="E235" s="197"/>
      <c r="F235" s="197"/>
      <c r="G235" s="197"/>
      <c r="H235" s="197"/>
      <c r="I235" s="197"/>
    </row>
    <row r="236" spans="2:9" s="306" customFormat="1" x14ac:dyDescent="0.35">
      <c r="B236" s="197"/>
      <c r="C236" s="197"/>
      <c r="D236" s="197"/>
      <c r="E236" s="197"/>
      <c r="F236" s="197"/>
      <c r="G236" s="197"/>
      <c r="H236" s="197"/>
      <c r="I236" s="197"/>
    </row>
    <row r="237" spans="2:9" s="306" customFormat="1" x14ac:dyDescent="0.35">
      <c r="B237" s="197"/>
      <c r="C237" s="197"/>
      <c r="D237" s="197"/>
      <c r="E237" s="197"/>
      <c r="F237" s="197"/>
      <c r="G237" s="197"/>
      <c r="H237" s="197"/>
      <c r="I237" s="197"/>
    </row>
    <row r="238" spans="2:9" s="306" customFormat="1" x14ac:dyDescent="0.35">
      <c r="B238" s="197"/>
      <c r="C238" s="197"/>
      <c r="D238" s="197"/>
      <c r="E238" s="197"/>
      <c r="F238" s="197"/>
      <c r="G238" s="197"/>
      <c r="H238" s="197"/>
      <c r="I238" s="197"/>
    </row>
    <row r="239" spans="2:9" s="306" customFormat="1" x14ac:dyDescent="0.35">
      <c r="B239" s="197"/>
      <c r="C239" s="197"/>
      <c r="D239" s="197"/>
      <c r="E239" s="197"/>
      <c r="F239" s="197"/>
      <c r="G239" s="197"/>
      <c r="H239" s="197"/>
      <c r="I239" s="197"/>
    </row>
    <row r="240" spans="2:9" s="306" customFormat="1" x14ac:dyDescent="0.35">
      <c r="B240" s="197"/>
      <c r="C240" s="197"/>
      <c r="D240" s="197"/>
      <c r="E240" s="197"/>
      <c r="F240" s="197"/>
      <c r="G240" s="197"/>
      <c r="H240" s="197"/>
      <c r="I240" s="197"/>
    </row>
    <row r="241" spans="2:9" s="306" customFormat="1" x14ac:dyDescent="0.35">
      <c r="B241" s="197"/>
      <c r="C241" s="197"/>
      <c r="D241" s="197"/>
      <c r="E241" s="197"/>
      <c r="F241" s="197"/>
      <c r="G241" s="197"/>
      <c r="H241" s="197"/>
      <c r="I241" s="197"/>
    </row>
    <row r="242" spans="2:9" s="306" customFormat="1" x14ac:dyDescent="0.35">
      <c r="B242" s="197"/>
      <c r="C242" s="197"/>
      <c r="D242" s="197"/>
      <c r="E242" s="197"/>
      <c r="F242" s="197"/>
      <c r="G242" s="197"/>
      <c r="H242" s="197"/>
      <c r="I242" s="197"/>
    </row>
    <row r="243" spans="2:9" s="306" customFormat="1" x14ac:dyDescent="0.35">
      <c r="B243" s="197"/>
      <c r="C243" s="197"/>
      <c r="D243" s="197"/>
      <c r="E243" s="197"/>
      <c r="F243" s="197"/>
      <c r="G243" s="197"/>
      <c r="H243" s="197"/>
      <c r="I243" s="197"/>
    </row>
    <row r="244" spans="2:9" s="306" customFormat="1" x14ac:dyDescent="0.35">
      <c r="B244" s="197"/>
      <c r="C244" s="197"/>
      <c r="D244" s="197"/>
      <c r="E244" s="197"/>
      <c r="F244" s="197"/>
      <c r="G244" s="197"/>
      <c r="H244" s="197"/>
      <c r="I244" s="197"/>
    </row>
    <row r="245" spans="2:9" s="306" customFormat="1" x14ac:dyDescent="0.35">
      <c r="B245" s="197"/>
      <c r="C245" s="197"/>
      <c r="D245" s="197"/>
      <c r="E245" s="197"/>
      <c r="F245" s="197"/>
      <c r="G245" s="197"/>
      <c r="H245" s="197"/>
      <c r="I245" s="197"/>
    </row>
    <row r="246" spans="2:9" s="306" customFormat="1" x14ac:dyDescent="0.35">
      <c r="B246" s="197"/>
      <c r="C246" s="197"/>
      <c r="D246" s="197"/>
      <c r="E246" s="197"/>
      <c r="F246" s="197"/>
      <c r="G246" s="197"/>
      <c r="H246" s="197"/>
      <c r="I246" s="197"/>
    </row>
    <row r="247" spans="2:9" s="306" customFormat="1" x14ac:dyDescent="0.35">
      <c r="B247" s="197"/>
      <c r="C247" s="197"/>
      <c r="D247" s="197"/>
      <c r="E247" s="197"/>
      <c r="F247" s="197"/>
      <c r="G247" s="197"/>
      <c r="H247" s="197"/>
      <c r="I247" s="197"/>
    </row>
    <row r="248" spans="2:9" s="306" customFormat="1" x14ac:dyDescent="0.35">
      <c r="B248" s="197"/>
      <c r="C248" s="197"/>
      <c r="D248" s="197"/>
      <c r="E248" s="197"/>
      <c r="F248" s="197"/>
      <c r="G248" s="197"/>
      <c r="H248" s="197"/>
      <c r="I248" s="197"/>
    </row>
    <row r="249" spans="2:9" s="306" customFormat="1" x14ac:dyDescent="0.35">
      <c r="B249" s="197"/>
      <c r="C249" s="197"/>
      <c r="D249" s="197"/>
      <c r="E249" s="197"/>
      <c r="F249" s="197"/>
      <c r="G249" s="197"/>
      <c r="H249" s="197"/>
      <c r="I249" s="197"/>
    </row>
    <row r="250" spans="2:9" s="306" customFormat="1" x14ac:dyDescent="0.35">
      <c r="B250" s="197"/>
      <c r="C250" s="197"/>
      <c r="D250" s="197"/>
      <c r="E250" s="197"/>
      <c r="F250" s="197"/>
      <c r="G250" s="197"/>
      <c r="H250" s="197"/>
      <c r="I250" s="197"/>
    </row>
    <row r="251" spans="2:9" s="306" customFormat="1" x14ac:dyDescent="0.35">
      <c r="B251" s="197"/>
      <c r="C251" s="197"/>
      <c r="D251" s="197"/>
      <c r="E251" s="197"/>
      <c r="F251" s="197"/>
      <c r="G251" s="197"/>
      <c r="H251" s="197"/>
      <c r="I251" s="197"/>
    </row>
    <row r="252" spans="2:9" s="306" customFormat="1" x14ac:dyDescent="0.35">
      <c r="B252" s="197"/>
      <c r="C252" s="197"/>
      <c r="D252" s="197"/>
      <c r="E252" s="197"/>
      <c r="F252" s="197"/>
      <c r="G252" s="197"/>
      <c r="H252" s="197"/>
      <c r="I252" s="197"/>
    </row>
    <row r="253" spans="2:9" s="306" customFormat="1" x14ac:dyDescent="0.35">
      <c r="B253" s="197"/>
      <c r="C253" s="197"/>
      <c r="D253" s="197"/>
      <c r="E253" s="197"/>
      <c r="F253" s="197"/>
      <c r="G253" s="197"/>
      <c r="H253" s="197"/>
      <c r="I253" s="197"/>
    </row>
    <row r="254" spans="2:9" s="306" customFormat="1" x14ac:dyDescent="0.35">
      <c r="B254" s="197"/>
      <c r="C254" s="197"/>
      <c r="D254" s="197"/>
      <c r="E254" s="197"/>
      <c r="F254" s="197"/>
      <c r="G254" s="197"/>
      <c r="H254" s="197"/>
      <c r="I254" s="197"/>
    </row>
    <row r="255" spans="2:9" s="306" customFormat="1" x14ac:dyDescent="0.35">
      <c r="B255" s="197"/>
      <c r="C255" s="197"/>
      <c r="D255" s="197"/>
      <c r="E255" s="197"/>
      <c r="F255" s="197"/>
      <c r="G255" s="197"/>
      <c r="H255" s="197"/>
      <c r="I255" s="197"/>
    </row>
    <row r="256" spans="2:9" s="306" customFormat="1" x14ac:dyDescent="0.35">
      <c r="B256" s="197"/>
      <c r="C256" s="197"/>
      <c r="D256" s="197"/>
      <c r="E256" s="197"/>
      <c r="F256" s="197"/>
      <c r="G256" s="197"/>
      <c r="H256" s="197"/>
      <c r="I256" s="197"/>
    </row>
    <row r="257" spans="2:9" s="306" customFormat="1" x14ac:dyDescent="0.35">
      <c r="B257" s="197"/>
      <c r="C257" s="197"/>
      <c r="D257" s="197"/>
      <c r="E257" s="197"/>
      <c r="F257" s="197"/>
      <c r="G257" s="197"/>
      <c r="H257" s="197"/>
      <c r="I257" s="197"/>
    </row>
    <row r="258" spans="2:9" s="306" customFormat="1" x14ac:dyDescent="0.35">
      <c r="B258" s="197"/>
      <c r="C258" s="197"/>
      <c r="D258" s="197"/>
      <c r="E258" s="197"/>
      <c r="F258" s="197"/>
      <c r="G258" s="197"/>
      <c r="H258" s="197"/>
      <c r="I258" s="197"/>
    </row>
    <row r="259" spans="2:9" s="306" customFormat="1" x14ac:dyDescent="0.35">
      <c r="B259" s="197"/>
      <c r="C259" s="197"/>
      <c r="D259" s="197"/>
      <c r="E259" s="197"/>
      <c r="F259" s="197"/>
      <c r="G259" s="197"/>
      <c r="H259" s="197"/>
      <c r="I259" s="197"/>
    </row>
    <row r="260" spans="2:9" s="306" customFormat="1" x14ac:dyDescent="0.35">
      <c r="B260" s="197"/>
      <c r="C260" s="197"/>
      <c r="D260" s="197"/>
      <c r="E260" s="197"/>
      <c r="F260" s="197"/>
      <c r="G260" s="197"/>
      <c r="H260" s="197"/>
      <c r="I260" s="197"/>
    </row>
    <row r="261" spans="2:9" s="306" customFormat="1" x14ac:dyDescent="0.35">
      <c r="B261" s="197"/>
      <c r="C261" s="197"/>
      <c r="D261" s="197"/>
      <c r="E261" s="197"/>
      <c r="F261" s="197"/>
      <c r="G261" s="197"/>
      <c r="H261" s="197"/>
      <c r="I261" s="197"/>
    </row>
    <row r="262" spans="2:9" s="306" customFormat="1" x14ac:dyDescent="0.35">
      <c r="B262" s="197"/>
      <c r="C262" s="197"/>
      <c r="D262" s="197"/>
      <c r="E262" s="197"/>
      <c r="F262" s="197"/>
      <c r="G262" s="197"/>
      <c r="H262" s="197"/>
      <c r="I262" s="197"/>
    </row>
    <row r="263" spans="2:9" s="306" customFormat="1" x14ac:dyDescent="0.35">
      <c r="B263" s="197"/>
      <c r="C263" s="197"/>
      <c r="D263" s="197"/>
      <c r="E263" s="197"/>
      <c r="F263" s="197"/>
      <c r="G263" s="197"/>
      <c r="H263" s="197"/>
      <c r="I263" s="197"/>
    </row>
    <row r="264" spans="2:9" s="306" customFormat="1" x14ac:dyDescent="0.35">
      <c r="B264" s="197"/>
      <c r="C264" s="197"/>
      <c r="D264" s="197"/>
      <c r="E264" s="197"/>
      <c r="F264" s="197"/>
      <c r="G264" s="197"/>
      <c r="H264" s="197"/>
      <c r="I264" s="197"/>
    </row>
    <row r="265" spans="2:9" s="306" customFormat="1" x14ac:dyDescent="0.35">
      <c r="B265" s="197"/>
      <c r="C265" s="197"/>
      <c r="D265" s="197"/>
      <c r="E265" s="197"/>
      <c r="F265" s="197"/>
      <c r="G265" s="197"/>
      <c r="H265" s="197"/>
      <c r="I265" s="197"/>
    </row>
    <row r="266" spans="2:9" s="306" customFormat="1" x14ac:dyDescent="0.35">
      <c r="B266" s="197"/>
      <c r="C266" s="197"/>
      <c r="D266" s="197"/>
      <c r="E266" s="197"/>
      <c r="F266" s="197"/>
      <c r="G266" s="197"/>
      <c r="H266" s="197"/>
      <c r="I266" s="197"/>
    </row>
    <row r="267" spans="2:9" s="306" customFormat="1" x14ac:dyDescent="0.35">
      <c r="B267" s="197"/>
      <c r="C267" s="197"/>
      <c r="D267" s="197"/>
      <c r="E267" s="197"/>
      <c r="F267" s="197"/>
      <c r="G267" s="197"/>
      <c r="H267" s="197"/>
      <c r="I267" s="197"/>
    </row>
    <row r="268" spans="2:9" s="306" customFormat="1" x14ac:dyDescent="0.35">
      <c r="B268" s="197"/>
      <c r="C268" s="197"/>
      <c r="D268" s="197"/>
      <c r="E268" s="197"/>
      <c r="F268" s="197"/>
      <c r="G268" s="197"/>
      <c r="H268" s="197"/>
      <c r="I268" s="197"/>
    </row>
    <row r="269" spans="2:9" s="306" customFormat="1" x14ac:dyDescent="0.35">
      <c r="B269" s="197"/>
      <c r="C269" s="197"/>
      <c r="D269" s="197"/>
      <c r="E269" s="197"/>
      <c r="F269" s="197"/>
      <c r="G269" s="197"/>
      <c r="H269" s="197"/>
      <c r="I269" s="197"/>
    </row>
    <row r="270" spans="2:9" s="306" customFormat="1" x14ac:dyDescent="0.35">
      <c r="B270" s="197"/>
      <c r="C270" s="197"/>
      <c r="D270" s="197"/>
      <c r="E270" s="197"/>
      <c r="F270" s="197"/>
      <c r="G270" s="197"/>
      <c r="H270" s="197"/>
      <c r="I270" s="197"/>
    </row>
    <row r="271" spans="2:9" s="306" customFormat="1" x14ac:dyDescent="0.35">
      <c r="B271" s="197"/>
      <c r="C271" s="197"/>
      <c r="D271" s="197"/>
      <c r="E271" s="197"/>
      <c r="F271" s="197"/>
      <c r="G271" s="197"/>
      <c r="H271" s="197"/>
      <c r="I271" s="197"/>
    </row>
    <row r="272" spans="2:9" s="306" customFormat="1" x14ac:dyDescent="0.35">
      <c r="B272" s="197"/>
      <c r="C272" s="197"/>
      <c r="D272" s="197"/>
      <c r="E272" s="197"/>
      <c r="F272" s="197"/>
      <c r="G272" s="197"/>
      <c r="H272" s="197"/>
      <c r="I272" s="197"/>
    </row>
    <row r="273" spans="2:9" s="306" customFormat="1" x14ac:dyDescent="0.35">
      <c r="B273" s="197"/>
      <c r="C273" s="197"/>
      <c r="D273" s="197"/>
      <c r="E273" s="197"/>
      <c r="F273" s="197"/>
      <c r="G273" s="197"/>
      <c r="H273" s="197"/>
      <c r="I273" s="197"/>
    </row>
    <row r="274" spans="2:9" s="306" customFormat="1" x14ac:dyDescent="0.35">
      <c r="B274" s="197"/>
      <c r="C274" s="197"/>
      <c r="D274" s="197"/>
      <c r="E274" s="197"/>
      <c r="F274" s="197"/>
      <c r="G274" s="197"/>
      <c r="H274" s="197"/>
      <c r="I274" s="197"/>
    </row>
    <row r="275" spans="2:9" s="306" customFormat="1" x14ac:dyDescent="0.35">
      <c r="B275" s="197"/>
      <c r="C275" s="197"/>
      <c r="D275" s="197"/>
      <c r="E275" s="197"/>
      <c r="F275" s="197"/>
      <c r="G275" s="197"/>
      <c r="H275" s="197"/>
      <c r="I275" s="197"/>
    </row>
    <row r="276" spans="2:9" s="306" customFormat="1" x14ac:dyDescent="0.35">
      <c r="B276" s="197"/>
      <c r="C276" s="197"/>
      <c r="D276" s="197"/>
      <c r="E276" s="197"/>
      <c r="F276" s="197"/>
      <c r="G276" s="197"/>
      <c r="H276" s="197"/>
      <c r="I276" s="197"/>
    </row>
    <row r="277" spans="2:9" s="306" customFormat="1" x14ac:dyDescent="0.35">
      <c r="B277" s="197"/>
      <c r="C277" s="197"/>
      <c r="D277" s="197"/>
      <c r="E277" s="197"/>
      <c r="F277" s="197"/>
      <c r="G277" s="197"/>
      <c r="H277" s="197"/>
      <c r="I277" s="197"/>
    </row>
    <row r="278" spans="2:9" s="306" customFormat="1" x14ac:dyDescent="0.35">
      <c r="B278" s="197"/>
      <c r="C278" s="197"/>
      <c r="D278" s="197"/>
      <c r="E278" s="197"/>
      <c r="F278" s="197"/>
      <c r="G278" s="197"/>
      <c r="H278" s="197"/>
      <c r="I278" s="197"/>
    </row>
    <row r="279" spans="2:9" s="306" customFormat="1" x14ac:dyDescent="0.35">
      <c r="B279" s="197"/>
      <c r="C279" s="197"/>
      <c r="D279" s="197"/>
      <c r="E279" s="197"/>
      <c r="F279" s="197"/>
      <c r="G279" s="197"/>
      <c r="H279" s="197"/>
      <c r="I279" s="197"/>
    </row>
    <row r="280" spans="2:9" s="306" customFormat="1" x14ac:dyDescent="0.35">
      <c r="B280" s="197"/>
      <c r="C280" s="197"/>
      <c r="D280" s="197"/>
      <c r="E280" s="197"/>
      <c r="F280" s="197"/>
      <c r="G280" s="197"/>
      <c r="H280" s="197"/>
      <c r="I280" s="197"/>
    </row>
    <row r="281" spans="2:9" s="306" customFormat="1" x14ac:dyDescent="0.35">
      <c r="B281" s="197"/>
      <c r="C281" s="197"/>
      <c r="D281" s="197"/>
      <c r="E281" s="197"/>
      <c r="F281" s="197"/>
      <c r="G281" s="197"/>
      <c r="H281" s="197"/>
      <c r="I281" s="197"/>
    </row>
    <row r="282" spans="2:9" s="306" customFormat="1" x14ac:dyDescent="0.35">
      <c r="B282" s="197"/>
      <c r="C282" s="197"/>
      <c r="D282" s="197"/>
      <c r="E282" s="197"/>
      <c r="F282" s="197"/>
      <c r="G282" s="197"/>
      <c r="H282" s="197"/>
      <c r="I282" s="197"/>
    </row>
    <row r="283" spans="2:9" s="306" customFormat="1" x14ac:dyDescent="0.35">
      <c r="B283" s="197"/>
      <c r="C283" s="197"/>
      <c r="D283" s="197"/>
      <c r="E283" s="197"/>
      <c r="F283" s="197"/>
      <c r="G283" s="197"/>
      <c r="H283" s="197"/>
      <c r="I283" s="197"/>
    </row>
    <row r="284" spans="2:9" s="306" customFormat="1" x14ac:dyDescent="0.35">
      <c r="B284" s="197"/>
      <c r="C284" s="197"/>
      <c r="D284" s="197"/>
      <c r="E284" s="197"/>
      <c r="F284" s="197"/>
      <c r="G284" s="197"/>
      <c r="H284" s="197"/>
      <c r="I284" s="197"/>
    </row>
    <row r="285" spans="2:9" s="306" customFormat="1" x14ac:dyDescent="0.35">
      <c r="B285" s="197"/>
      <c r="C285" s="197"/>
      <c r="D285" s="197"/>
      <c r="E285" s="197"/>
      <c r="F285" s="197"/>
      <c r="G285" s="197"/>
      <c r="H285" s="197"/>
      <c r="I285" s="197"/>
    </row>
    <row r="286" spans="2:9" s="306" customFormat="1" x14ac:dyDescent="0.35">
      <c r="B286" s="197"/>
      <c r="C286" s="197"/>
      <c r="D286" s="197"/>
      <c r="E286" s="197"/>
      <c r="F286" s="197"/>
      <c r="G286" s="197"/>
      <c r="H286" s="197"/>
      <c r="I286" s="197"/>
    </row>
    <row r="287" spans="2:9" s="306" customFormat="1" x14ac:dyDescent="0.35">
      <c r="B287" s="197"/>
      <c r="C287" s="197"/>
      <c r="D287" s="197"/>
      <c r="E287" s="197"/>
      <c r="F287" s="197"/>
      <c r="G287" s="197"/>
      <c r="H287" s="197"/>
      <c r="I287" s="197"/>
    </row>
    <row r="288" spans="2:9" s="306" customFormat="1" x14ac:dyDescent="0.35">
      <c r="B288" s="197"/>
      <c r="C288" s="197"/>
      <c r="D288" s="197"/>
      <c r="E288" s="197"/>
      <c r="F288" s="197"/>
      <c r="G288" s="197"/>
      <c r="H288" s="197"/>
      <c r="I288" s="197"/>
    </row>
    <row r="289" spans="2:9" s="306" customFormat="1" x14ac:dyDescent="0.35">
      <c r="B289" s="197"/>
      <c r="C289" s="197"/>
      <c r="D289" s="197"/>
      <c r="E289" s="197"/>
      <c r="F289" s="197"/>
      <c r="G289" s="197"/>
      <c r="H289" s="197"/>
      <c r="I289" s="197"/>
    </row>
    <row r="290" spans="2:9" s="306" customFormat="1" x14ac:dyDescent="0.35">
      <c r="B290" s="197"/>
      <c r="C290" s="197"/>
      <c r="D290" s="197"/>
      <c r="E290" s="197"/>
      <c r="F290" s="197"/>
      <c r="G290" s="197"/>
      <c r="H290" s="197"/>
      <c r="I290" s="197"/>
    </row>
    <row r="291" spans="2:9" s="306" customFormat="1" x14ac:dyDescent="0.35">
      <c r="B291" s="197"/>
      <c r="C291" s="197"/>
      <c r="D291" s="197"/>
      <c r="E291" s="197"/>
      <c r="F291" s="197"/>
      <c r="G291" s="197"/>
      <c r="H291" s="197"/>
      <c r="I291" s="197"/>
    </row>
    <row r="292" spans="2:9" s="306" customFormat="1" x14ac:dyDescent="0.35">
      <c r="B292" s="197"/>
      <c r="C292" s="197"/>
      <c r="D292" s="197"/>
      <c r="E292" s="197"/>
      <c r="F292" s="197"/>
      <c r="G292" s="197"/>
      <c r="H292" s="197"/>
      <c r="I292" s="197"/>
    </row>
  </sheetData>
  <sheetProtection algorithmName="SHA-512" hashValue="wOmkscy2fUTxNTjdzTCG0D9ov6fYr1Bkqn3pd7tBYbe0GlTGw/aN1voS2fJPuZxhD4fQ7a/wyCr+oiG7as0j8g==" saltValue="CbvDSZsTU1TYoTt+rRWsyQ==" spinCount="100000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DS101"/>
  <sheetViews>
    <sheetView workbookViewId="0">
      <selection activeCell="A11" sqref="A11"/>
    </sheetView>
  </sheetViews>
  <sheetFormatPr baseColWidth="10" defaultColWidth="11.453125" defaultRowHeight="14.5" x14ac:dyDescent="0.35"/>
  <cols>
    <col min="1" max="1" width="34.26953125" style="2" customWidth="1"/>
    <col min="2" max="2" width="10.7265625" style="2" customWidth="1"/>
    <col min="3" max="20" width="3.7265625" style="2" customWidth="1"/>
    <col min="21" max="21" width="3.7265625" style="67" hidden="1" customWidth="1"/>
    <col min="22" max="29" width="3.7265625" style="2" hidden="1" customWidth="1"/>
    <col min="30" max="30" width="4" style="2" customWidth="1"/>
    <col min="31" max="31" width="7.1796875" style="2" customWidth="1"/>
    <col min="32" max="32" width="5" style="2" customWidth="1"/>
    <col min="33" max="33" width="7.1796875" style="2" customWidth="1"/>
    <col min="34" max="54" width="11.453125" style="203" customWidth="1"/>
    <col min="55" max="78" width="11.453125" style="203"/>
    <col min="79" max="16384" width="11.453125" style="2"/>
  </cols>
  <sheetData>
    <row r="1" spans="1:123" ht="15" customHeight="1" thickBot="1" x14ac:dyDescent="0.4">
      <c r="A1" s="272" t="str">
        <f>INDEX(Data!$DW:$DW,MATCH(A11,Data!$DT:$DT,0))</f>
        <v>M</v>
      </c>
      <c r="B1" s="271" t="s">
        <v>21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8" t="s">
        <v>47</v>
      </c>
      <c r="AE1" s="459"/>
      <c r="AF1" s="459"/>
      <c r="AG1" s="460"/>
    </row>
    <row r="2" spans="1:123" x14ac:dyDescent="0.35">
      <c r="A2" s="481" t="s">
        <v>8</v>
      </c>
      <c r="B2" s="482"/>
      <c r="C2" s="141">
        <f>INDEX(Parameter!$10:$10,,MATCH(C$1,Parameter!$9:$9,0))</f>
        <v>3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4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1">
        <f ca="1">SUMIF(C$11:AC$11,"&gt;0",C$2:AC$2)</f>
        <v>61</v>
      </c>
      <c r="AE2" s="462"/>
      <c r="AF2" s="462"/>
      <c r="AG2" s="463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35">
      <c r="A3" s="471" t="str">
        <f>IF($A$1="m","Average Men","Average Women")</f>
        <v>Average Men</v>
      </c>
      <c r="B3" s="472"/>
      <c r="C3" s="327">
        <f>IF($A$1="m",'Scores Men'!F3,'Scores Women'!F3)</f>
        <v>3.8502673796791442</v>
      </c>
      <c r="D3" s="328">
        <f>IF($A$1="m",'Scores Men'!G3,'Scores Women'!G3)</f>
        <v>4.5882352941176467</v>
      </c>
      <c r="E3" s="328">
        <f>IF($A$1="m",'Scores Men'!H3,'Scores Women'!H3)</f>
        <v>4.8609625668449201</v>
      </c>
      <c r="F3" s="328">
        <f>IF($A$1="m",'Scores Men'!I3,'Scores Women'!I3)</f>
        <v>3.3155080213903743</v>
      </c>
      <c r="G3" s="328">
        <f>IF($A$1="m",'Scores Men'!J3,'Scores Women'!J3)</f>
        <v>2.9839572192513368</v>
      </c>
      <c r="H3" s="328">
        <f>IF($A$1="m",'Scores Men'!K3,'Scores Women'!K3)</f>
        <v>4.4385026737967914</v>
      </c>
      <c r="I3" s="328">
        <f>IF($A$1="m",'Scores Men'!L3,'Scores Women'!L3)</f>
        <v>2.9465240641711228</v>
      </c>
      <c r="J3" s="328">
        <f>IF($A$1="m",'Scores Men'!M3,'Scores Women'!M3)</f>
        <v>2.8342245989304811</v>
      </c>
      <c r="K3" s="328">
        <f>IF($A$1="m",'Scores Men'!N3,'Scores Women'!N3)</f>
        <v>5.0213903743315509</v>
      </c>
      <c r="L3" s="328">
        <f>IF($A$1="m",'Scores Men'!O3,'Scores Women'!O3)</f>
        <v>4.6363636363636367</v>
      </c>
      <c r="M3" s="328">
        <f>IF($A$1="m",'Scores Men'!P3,'Scores Women'!P3)</f>
        <v>3.2727272727272729</v>
      </c>
      <c r="N3" s="328">
        <f>IF($A$1="m",'Scores Men'!Q3,'Scores Women'!Q3)</f>
        <v>3.4117647058823528</v>
      </c>
      <c r="O3" s="328">
        <f>IF($A$1="m",'Scores Men'!R3,'Scores Women'!R3)</f>
        <v>4.4545454545454541</v>
      </c>
      <c r="P3" s="328">
        <f>IF($A$1="m",'Scores Men'!S3,'Scores Women'!S3)</f>
        <v>4.5935828877005349</v>
      </c>
      <c r="Q3" s="328">
        <f>IF($A$1="m",'Scores Men'!T3,'Scores Women'!T3)</f>
        <v>3.2727272727272729</v>
      </c>
      <c r="R3" s="328">
        <f>IF($A$1="m",'Scores Men'!U3,'Scores Women'!U3)</f>
        <v>3.144385026737968</v>
      </c>
      <c r="S3" s="328">
        <f>IF($A$1="m",'Scores Men'!V3,'Scores Women'!V3)</f>
        <v>2.7433155080213902</v>
      </c>
      <c r="T3" s="326">
        <f>IF($A$1="m",'Scores Men'!W3,'Scores Women'!W3)</f>
        <v>3.2727272727272729</v>
      </c>
      <c r="U3" s="328" t="str">
        <f>IF($A$1="m",'Scores Men'!X3,'Scores Women'!X3)</f>
        <v>no</v>
      </c>
      <c r="V3" s="328" t="str">
        <f>IF($A$1="m",'Scores Men'!Y3,'Scores Women'!Y3)</f>
        <v>no</v>
      </c>
      <c r="W3" s="328" t="str">
        <f>IF($A$1="m",'Scores Men'!Z3,'Scores Women'!Z3)</f>
        <v>no</v>
      </c>
      <c r="X3" s="328" t="str">
        <f>IF($A$1="m",'Scores Men'!AA3,'Scores Women'!AA3)</f>
        <v>no</v>
      </c>
      <c r="Y3" s="328" t="str">
        <f>IF($A$1="m",'Scores Men'!AB3,'Scores Women'!AB3)</f>
        <v>no</v>
      </c>
      <c r="Z3" s="328" t="str">
        <f>IF($A$1="m",'Scores Men'!AC3,'Scores Women'!AC3)</f>
        <v>no</v>
      </c>
      <c r="AA3" s="328" t="str">
        <f>IF($A$1="m",'Scores Men'!AD3,'Scores Women'!AD3)</f>
        <v>no</v>
      </c>
      <c r="AB3" s="328" t="str">
        <f>IF($A$1="m",'Scores Men'!AE3,'Scores Women'!AE3)</f>
        <v>no</v>
      </c>
      <c r="AC3" s="326" t="str">
        <f>IF($A$1="m",'Scores Men'!AF3,'Scores Women'!AF3)</f>
        <v>no</v>
      </c>
      <c r="AD3" s="473">
        <f ca="1">SUMIF(C$11:AC$11,"&gt;0",C$3:AC$3)</f>
        <v>67.641711229946523</v>
      </c>
      <c r="AE3" s="474"/>
      <c r="AF3" s="474"/>
      <c r="AG3" s="475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35">
      <c r="A4" s="471" t="str">
        <f>IF($A$1="m","Average Top 5 Men","Average Top 5 Women")</f>
        <v>Average Top 5 Men</v>
      </c>
      <c r="B4" s="472"/>
      <c r="C4" s="327">
        <f ca="1">IF(C$2="no","no",OFFSET(Data!$A$1,MATCH($A4,Data!$DT:$DT,0)-1,MATCH("Total/"&amp;C$1,Data!$1:$1,0)-1))</f>
        <v>3.3333333333333335</v>
      </c>
      <c r="D4" s="328">
        <f ca="1">IF(D$2="no","no",OFFSET(Data!$A$1,MATCH($A4,Data!$DT:$DT,0)-1,MATCH("Total/"&amp;D$1,Data!$1:$1,0)-1))</f>
        <v>3.8</v>
      </c>
      <c r="E4" s="328">
        <f ca="1">IF(E$2="no","no",OFFSET(Data!$A$1,MATCH($A4,Data!$DT:$DT,0)-1,MATCH("Total/"&amp;E$1,Data!$1:$1,0)-1))</f>
        <v>4.0666666666666664</v>
      </c>
      <c r="F4" s="328">
        <f ca="1">IF(F$2="no","no",OFFSET(Data!$A$1,MATCH($A4,Data!$DT:$DT,0)-1,MATCH("Total/"&amp;F$1,Data!$1:$1,0)-1))</f>
        <v>3.0666666666666669</v>
      </c>
      <c r="G4" s="328">
        <f ca="1">IF(G$2="no","no",OFFSET(Data!$A$1,MATCH($A4,Data!$DT:$DT,0)-1,MATCH("Total/"&amp;G$1,Data!$1:$1,0)-1))</f>
        <v>2.5333333333333332</v>
      </c>
      <c r="H4" s="328">
        <f ca="1">IF(H$2="no","no",OFFSET(Data!$A$1,MATCH($A4,Data!$DT:$DT,0)-1,MATCH("Total/"&amp;H$1,Data!$1:$1,0)-1))</f>
        <v>3.5333333333333332</v>
      </c>
      <c r="I4" s="328">
        <f ca="1">IF(I$2="no","no",OFFSET(Data!$A$1,MATCH($A4,Data!$DT:$DT,0)-1,MATCH("Total/"&amp;I$1,Data!$1:$1,0)-1))</f>
        <v>2.8</v>
      </c>
      <c r="J4" s="328">
        <f ca="1">IF(J$2="no","no",OFFSET(Data!$A$1,MATCH($A4,Data!$DT:$DT,0)-1,MATCH("Total/"&amp;J$1,Data!$1:$1,0)-1))</f>
        <v>2.4666666666666668</v>
      </c>
      <c r="K4" s="328">
        <f ca="1">IF(K$2="no","no",OFFSET(Data!$A$1,MATCH($A4,Data!$DT:$DT,0)-1,MATCH("Total/"&amp;K$1,Data!$1:$1,0)-1))</f>
        <v>4.4666666666666668</v>
      </c>
      <c r="L4" s="328">
        <f ca="1">IF(L$2="no","no",OFFSET(Data!$A$1,MATCH($A4,Data!$DT:$DT,0)-1,MATCH("Total/"&amp;L$1,Data!$1:$1,0)-1))</f>
        <v>3.8666666666666667</v>
      </c>
      <c r="M4" s="328">
        <f ca="1">IF(M$2="no","no",OFFSET(Data!$A$1,MATCH($A4,Data!$DT:$DT,0)-1,MATCH("Total/"&amp;M$1,Data!$1:$1,0)-1))</f>
        <v>2.8</v>
      </c>
      <c r="N4" s="328">
        <f ca="1">IF(N$2="no","no",OFFSET(Data!$A$1,MATCH($A4,Data!$DT:$DT,0)-1,MATCH("Total/"&amp;N$1,Data!$1:$1,0)-1))</f>
        <v>2.6</v>
      </c>
      <c r="O4" s="328">
        <f ca="1">IF(O$2="no","no",OFFSET(Data!$A$1,MATCH($A4,Data!$DT:$DT,0)-1,MATCH("Total/"&amp;O$1,Data!$1:$1,0)-1))</f>
        <v>3.6</v>
      </c>
      <c r="P4" s="328">
        <f ca="1">IF(P$2="no","no",OFFSET(Data!$A$1,MATCH($A4,Data!$DT:$DT,0)-1,MATCH("Total/"&amp;P$1,Data!$1:$1,0)-1))</f>
        <v>4.0666666666666664</v>
      </c>
      <c r="Q4" s="328">
        <f ca="1">IF(Q$2="no","no",OFFSET(Data!$A$1,MATCH($A4,Data!$DT:$DT,0)-1,MATCH("Total/"&amp;Q$1,Data!$1:$1,0)-1))</f>
        <v>2.7333333333333334</v>
      </c>
      <c r="R4" s="328">
        <f ca="1">IF(R$2="no","no",OFFSET(Data!$A$1,MATCH($A4,Data!$DT:$DT,0)-1,MATCH("Total/"&amp;R$1,Data!$1:$1,0)-1))</f>
        <v>2.5333333333333332</v>
      </c>
      <c r="S4" s="328">
        <f ca="1">IF(S$2="no","no",OFFSET(Data!$A$1,MATCH($A4,Data!$DT:$DT,0)-1,MATCH("Total/"&amp;S$1,Data!$1:$1,0)-1))</f>
        <v>2.5333333333333332</v>
      </c>
      <c r="T4" s="326">
        <f ca="1">IF(T$2="no","no",OFFSET(Data!$A$1,MATCH($A4,Data!$DT:$DT,0)-1,MATCH("Total/"&amp;T$1,Data!$1:$1,0)-1))</f>
        <v>3.2</v>
      </c>
      <c r="U4" s="328" t="str">
        <f ca="1">IF(U$2="no","no",OFFSET(Data!$A$1,MATCH($A4,Data!$DT:$DT,0)-1,MATCH("Total/"&amp;U$1,Data!$1:$1,0)-1))</f>
        <v>no</v>
      </c>
      <c r="V4" s="328" t="str">
        <f ca="1">IF(V$2="no","no",OFFSET(Data!$A$1,MATCH($A4,Data!$DT:$DT,0)-1,MATCH("Total/"&amp;V$1,Data!$1:$1,0)-1))</f>
        <v>no</v>
      </c>
      <c r="W4" s="328" t="str">
        <f ca="1">IF(W$2="no","no",OFFSET(Data!$A$1,MATCH($A4,Data!$DT:$DT,0)-1,MATCH("Total/"&amp;W$1,Data!$1:$1,0)-1))</f>
        <v>no</v>
      </c>
      <c r="X4" s="328" t="str">
        <f ca="1">IF(X$2="no","no",OFFSET(Data!$A$1,MATCH($A4,Data!$DT:$DT,0)-1,MATCH("Total/"&amp;X$1,Data!$1:$1,0)-1))</f>
        <v>no</v>
      </c>
      <c r="Y4" s="328" t="str">
        <f ca="1">IF(Y$2="no","no",OFFSET(Data!$A$1,MATCH($A4,Data!$DT:$DT,0)-1,MATCH("Total/"&amp;Y$1,Data!$1:$1,0)-1))</f>
        <v>no</v>
      </c>
      <c r="Z4" s="328" t="str">
        <f ca="1">IF(Z$2="no","no",OFFSET(Data!$A$1,MATCH($A4,Data!$DT:$DT,0)-1,MATCH("Total/"&amp;Z$1,Data!$1:$1,0)-1))</f>
        <v>no</v>
      </c>
      <c r="AA4" s="328" t="str">
        <f ca="1">IF(AA$2="no","no",OFFSET(Data!$A$1,MATCH($A4,Data!$DT:$DT,0)-1,MATCH("Total/"&amp;AA$1,Data!$1:$1,0)-1))</f>
        <v>no</v>
      </c>
      <c r="AB4" s="328" t="str">
        <f ca="1">IF(AB$2="no","no",OFFSET(Data!$A$1,MATCH($A4,Data!$DT:$DT,0)-1,MATCH("Total/"&amp;AB$1,Data!$1:$1,0)-1))</f>
        <v>no</v>
      </c>
      <c r="AC4" s="326" t="str">
        <f ca="1">IF(AC$2="no","no",OFFSET(Data!$A$1,MATCH($A4,Data!$DT:$DT,0)-1,MATCH("Total/"&amp;AC$1,Data!$1:$1,0)-1))</f>
        <v>no</v>
      </c>
      <c r="AD4" s="473">
        <f ca="1">SUMIF(C$11:AC$11,"&gt;0",C$4:AC$4)</f>
        <v>58</v>
      </c>
      <c r="AE4" s="474"/>
      <c r="AF4" s="474"/>
      <c r="AG4" s="475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35">
      <c r="A5" s="471" t="str">
        <f>"Average " &amp; A11</f>
        <v>Average Laurenz Schaurhofer</v>
      </c>
      <c r="B5" s="472"/>
      <c r="C5" s="327">
        <f ca="1">IF(OR(C$2="no",SUM(C11:C15)=0),"no",AVERAGE(C11:C15))</f>
        <v>2.3333333333333335</v>
      </c>
      <c r="D5" s="326">
        <f t="shared" ref="D5:AC5" ca="1" si="0">IF(OR(D$2="no",SUM(D11:D15)=0),"no",AVERAGE(D11:D15))</f>
        <v>4.333333333333333</v>
      </c>
      <c r="E5" s="326">
        <f t="shared" ca="1" si="0"/>
        <v>4</v>
      </c>
      <c r="F5" s="326">
        <f t="shared" ca="1" si="0"/>
        <v>3.3333333333333335</v>
      </c>
      <c r="G5" s="326">
        <f t="shared" ca="1" si="0"/>
        <v>2</v>
      </c>
      <c r="H5" s="326">
        <f t="shared" ca="1" si="0"/>
        <v>3</v>
      </c>
      <c r="I5" s="326">
        <f t="shared" ca="1" si="0"/>
        <v>2</v>
      </c>
      <c r="J5" s="326">
        <f t="shared" ca="1" si="0"/>
        <v>2.6666666666666665</v>
      </c>
      <c r="K5" s="326">
        <f t="shared" ca="1" si="0"/>
        <v>4.333333333333333</v>
      </c>
      <c r="L5" s="326">
        <f t="shared" ca="1" si="0"/>
        <v>4</v>
      </c>
      <c r="M5" s="326">
        <f t="shared" ca="1" si="0"/>
        <v>3</v>
      </c>
      <c r="N5" s="326">
        <f t="shared" ca="1" si="0"/>
        <v>2</v>
      </c>
      <c r="O5" s="326">
        <f t="shared" ca="1" si="0"/>
        <v>3</v>
      </c>
      <c r="P5" s="326">
        <f t="shared" ca="1" si="0"/>
        <v>4.333333333333333</v>
      </c>
      <c r="Q5" s="326">
        <f t="shared" ca="1" si="0"/>
        <v>2.6666666666666665</v>
      </c>
      <c r="R5" s="326">
        <f t="shared" ca="1" si="0"/>
        <v>2.6666666666666665</v>
      </c>
      <c r="S5" s="326">
        <f t="shared" ca="1" si="0"/>
        <v>3</v>
      </c>
      <c r="T5" s="326">
        <f t="shared" ca="1" si="0"/>
        <v>2.6666666666666665</v>
      </c>
      <c r="U5" s="326" t="str">
        <f t="shared" ca="1" si="0"/>
        <v>no</v>
      </c>
      <c r="V5" s="326" t="str">
        <f t="shared" ca="1" si="0"/>
        <v>no</v>
      </c>
      <c r="W5" s="326" t="str">
        <f t="shared" ca="1" si="0"/>
        <v>no</v>
      </c>
      <c r="X5" s="326" t="str">
        <f t="shared" ca="1" si="0"/>
        <v>no</v>
      </c>
      <c r="Y5" s="326" t="str">
        <f t="shared" ca="1" si="0"/>
        <v>no</v>
      </c>
      <c r="Z5" s="326" t="str">
        <f t="shared" ca="1" si="0"/>
        <v>no</v>
      </c>
      <c r="AA5" s="326" t="str">
        <f t="shared" ca="1" si="0"/>
        <v>no</v>
      </c>
      <c r="AB5" s="326" t="str">
        <f t="shared" ca="1" si="0"/>
        <v>no</v>
      </c>
      <c r="AC5" s="326" t="str">
        <f t="shared" ca="1" si="0"/>
        <v>no</v>
      </c>
      <c r="AD5" s="473">
        <f ca="1">SUMIF(C$11:AC$11,"&gt;0",C$5:AC$5)</f>
        <v>55.333333333333329</v>
      </c>
      <c r="AE5" s="474"/>
      <c r="AF5" s="474"/>
      <c r="AG5" s="475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35">
      <c r="A6" s="471" t="str">
        <f>IF($A$1="m","Eagles/+ Men","Eagles/+ Women")</f>
        <v>Eagles/+ Men</v>
      </c>
      <c r="B6" s="472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1</v>
      </c>
      <c r="K6" s="144">
        <f>IF($A$1="m",'Scores Men'!N4,'Scores Women'!N4)</f>
        <v>0</v>
      </c>
      <c r="L6" s="144">
        <f>IF($A$1="m",'Scores Men'!O4,'Scores Women'!O4)</f>
        <v>1</v>
      </c>
      <c r="M6" s="144">
        <f>IF($A$1="m",'Scores Men'!P4,'Scores Women'!P4)</f>
        <v>0</v>
      </c>
      <c r="N6" s="144">
        <f>IF($A$1="m",'Scores Men'!Q4,'Scores Women'!Q4)</f>
        <v>1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73">
        <f>SUM(C6:AC6)</f>
        <v>3</v>
      </c>
      <c r="AE6" s="474"/>
      <c r="AF6" s="474"/>
      <c r="AG6" s="475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35">
      <c r="A7" s="471" t="str">
        <f>IF($A$1="m","Birdies Men","Birdies Women")</f>
        <v>Birdies Men</v>
      </c>
      <c r="B7" s="472"/>
      <c r="C7" s="143">
        <f>IF($A$1="m",'Scores Men'!F5,'Scores Women'!F5)</f>
        <v>4</v>
      </c>
      <c r="D7" s="144">
        <f>IF($A$1="m",'Scores Men'!G5,'Scores Women'!G5)</f>
        <v>24</v>
      </c>
      <c r="E7" s="144">
        <f>IF($A$1="m",'Scores Men'!H5,'Scores Women'!H5)</f>
        <v>8</v>
      </c>
      <c r="F7" s="144">
        <f>IF($A$1="m",'Scores Men'!I5,'Scores Women'!I5)</f>
        <v>10</v>
      </c>
      <c r="G7" s="144">
        <f>IF($A$1="m",'Scores Men'!J5,'Scores Women'!J5)</f>
        <v>38</v>
      </c>
      <c r="H7" s="144">
        <f>IF($A$1="m",'Scores Men'!K5,'Scores Women'!K5)</f>
        <v>19</v>
      </c>
      <c r="I7" s="144">
        <f>IF($A$1="m",'Scores Men'!L5,'Scores Women'!L5)</f>
        <v>42</v>
      </c>
      <c r="J7" s="144">
        <f>IF($A$1="m",'Scores Men'!M5,'Scores Women'!M5)</f>
        <v>59</v>
      </c>
      <c r="K7" s="144">
        <f>IF($A$1="m",'Scores Men'!N5,'Scores Women'!N5)</f>
        <v>5</v>
      </c>
      <c r="L7" s="144">
        <f>IF($A$1="m",'Scores Men'!O5,'Scores Women'!O5)</f>
        <v>12</v>
      </c>
      <c r="M7" s="144">
        <f>IF($A$1="m",'Scores Men'!P5,'Scores Women'!P5)</f>
        <v>38</v>
      </c>
      <c r="N7" s="144">
        <f>IF($A$1="m",'Scores Men'!Q5,'Scores Women'!Q5)</f>
        <v>16</v>
      </c>
      <c r="O7" s="144">
        <f>IF($A$1="m",'Scores Men'!R5,'Scores Women'!R5)</f>
        <v>30</v>
      </c>
      <c r="P7" s="144">
        <f>IF($A$1="m",'Scores Men'!S5,'Scores Women'!S5)</f>
        <v>26</v>
      </c>
      <c r="Q7" s="144">
        <f>IF($A$1="m",'Scores Men'!T5,'Scores Women'!T5)</f>
        <v>20</v>
      </c>
      <c r="R7" s="144">
        <f>IF($A$1="m",'Scores Men'!U5,'Scores Women'!U5)</f>
        <v>71</v>
      </c>
      <c r="S7" s="144">
        <f>IF($A$1="m",'Scores Men'!V5,'Scores Women'!V5)</f>
        <v>66</v>
      </c>
      <c r="T7" s="145">
        <f>IF($A$1="m",'Scores Men'!W5,'Scores Women'!W5)</f>
        <v>16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73">
        <f>SUM(C7:AC7)</f>
        <v>504</v>
      </c>
      <c r="AE7" s="474"/>
      <c r="AF7" s="474"/>
      <c r="AG7" s="475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35">
      <c r="A8" s="471" t="str">
        <f>IF($A$1="m","Bogeys Men","Bogeys Women")</f>
        <v>Bogeys Men</v>
      </c>
      <c r="B8" s="472"/>
      <c r="C8" s="143">
        <f>IF($A$1="m",'Scores Men'!F6,'Scores Women'!F6)</f>
        <v>88</v>
      </c>
      <c r="D8" s="144">
        <f>IF($A$1="m",'Scores Men'!G6,'Scores Women'!G6)</f>
        <v>63</v>
      </c>
      <c r="E8" s="144">
        <f>IF($A$1="m",'Scores Men'!H6,'Scores Women'!H6)</f>
        <v>72</v>
      </c>
      <c r="F8" s="144">
        <f>IF($A$1="m",'Scores Men'!I6,'Scores Women'!I6)</f>
        <v>48</v>
      </c>
      <c r="G8" s="144">
        <f>IF($A$1="m",'Scores Men'!J6,'Scores Women'!J6)</f>
        <v>33</v>
      </c>
      <c r="H8" s="144">
        <f>IF($A$1="m",'Scores Men'!K6,'Scores Women'!K6)</f>
        <v>52</v>
      </c>
      <c r="I8" s="144">
        <f>IF($A$1="m",'Scores Men'!L6,'Scores Women'!L6)</f>
        <v>25</v>
      </c>
      <c r="J8" s="144">
        <f>IF($A$1="m",'Scores Men'!M6,'Scores Women'!M6)</f>
        <v>28</v>
      </c>
      <c r="K8" s="144">
        <f>IF($A$1="m",'Scores Men'!N6,'Scores Women'!N6)</f>
        <v>81</v>
      </c>
      <c r="L8" s="144">
        <f>IF($A$1="m",'Scores Men'!O6,'Scores Women'!O6)</f>
        <v>63</v>
      </c>
      <c r="M8" s="144">
        <f>IF($A$1="m",'Scores Men'!P6,'Scores Women'!P6)</f>
        <v>62</v>
      </c>
      <c r="N8" s="144">
        <f>IF($A$1="m",'Scores Men'!Q6,'Scores Women'!Q6)</f>
        <v>55</v>
      </c>
      <c r="O8" s="144">
        <f>IF($A$1="m",'Scores Men'!R6,'Scores Women'!R6)</f>
        <v>60</v>
      </c>
      <c r="P8" s="144">
        <f>IF($A$1="m",'Scores Men'!S6,'Scores Women'!S6)</f>
        <v>54</v>
      </c>
      <c r="Q8" s="144">
        <f>IF($A$1="m",'Scores Men'!T6,'Scores Women'!T6)</f>
        <v>46</v>
      </c>
      <c r="R8" s="144">
        <f>IF($A$1="m",'Scores Men'!U6,'Scores Women'!U6)</f>
        <v>66</v>
      </c>
      <c r="S8" s="144">
        <f>IF($A$1="m",'Scores Men'!V6,'Scores Women'!V6)</f>
        <v>11</v>
      </c>
      <c r="T8" s="145">
        <f>IF($A$1="m",'Scores Men'!W6,'Scores Women'!W6)</f>
        <v>43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73">
        <f>SUM(C8:AC8)</f>
        <v>950</v>
      </c>
      <c r="AE8" s="474"/>
      <c r="AF8" s="474"/>
      <c r="AG8" s="475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" thickBot="1" x14ac:dyDescent="0.4">
      <c r="A9" s="471" t="str">
        <f>IF($A$1="m","Double-Bogeys/+ Men","Double-Bogeys/+ Women")</f>
        <v>Double-Bogeys/+ Men</v>
      </c>
      <c r="B9" s="472"/>
      <c r="C9" s="143">
        <f>IF($A$1="m",'Scores Men'!F7,'Scores Women'!F7)</f>
        <v>34</v>
      </c>
      <c r="D9" s="144">
        <f>IF($A$1="m",'Scores Men'!G7,'Scores Women'!G7)</f>
        <v>32</v>
      </c>
      <c r="E9" s="144">
        <f>IF($A$1="m",'Scores Men'!H7,'Scores Women'!H7)</f>
        <v>42</v>
      </c>
      <c r="F9" s="144">
        <f>IF($A$1="m",'Scores Men'!I7,'Scores Women'!I7)</f>
        <v>10</v>
      </c>
      <c r="G9" s="144">
        <f>IF($A$1="m",'Scores Men'!J7,'Scores Women'!J7)</f>
        <v>1</v>
      </c>
      <c r="H9" s="144">
        <f>IF($A$1="m",'Scores Men'!K7,'Scores Women'!K7)</f>
        <v>22</v>
      </c>
      <c r="I9" s="144">
        <f>IF($A$1="m",'Scores Men'!L7,'Scores Women'!L7)</f>
        <v>3</v>
      </c>
      <c r="J9" s="144">
        <f>IF($A$1="m",'Scores Men'!M7,'Scores Women'!M7)</f>
        <v>1</v>
      </c>
      <c r="K9" s="144">
        <f>IF($A$1="m",'Scores Men'!N7,'Scores Women'!N7)</f>
        <v>49</v>
      </c>
      <c r="L9" s="144">
        <f>IF($A$1="m",'Scores Men'!O7,'Scores Women'!O7)</f>
        <v>31</v>
      </c>
      <c r="M9" s="144">
        <f>IF($A$1="m",'Scores Men'!P7,'Scores Women'!P7)</f>
        <v>13</v>
      </c>
      <c r="N9" s="144">
        <f>IF($A$1="m",'Scores Men'!Q7,'Scores Women'!Q7)</f>
        <v>19</v>
      </c>
      <c r="O9" s="144">
        <f>IF($A$1="m",'Scores Men'!R7,'Scores Women'!R7)</f>
        <v>25</v>
      </c>
      <c r="P9" s="144">
        <f>IF($A$1="m",'Scores Men'!S7,'Scores Women'!S7)</f>
        <v>37</v>
      </c>
      <c r="Q9" s="144">
        <f>IF($A$1="m",'Scores Men'!T7,'Scores Women'!T7)</f>
        <v>12</v>
      </c>
      <c r="R9" s="144">
        <f>IF($A$1="m",'Scores Men'!U7,'Scores Women'!U7)</f>
        <v>12</v>
      </c>
      <c r="S9" s="144">
        <f>IF($A$1="m",'Scores Men'!V7,'Scores Women'!V7)</f>
        <v>3</v>
      </c>
      <c r="T9" s="145">
        <f>IF($A$1="m",'Scores Men'!W7,'Scores Women'!W7)</f>
        <v>11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73">
        <f>SUM(C9:AC9)</f>
        <v>357</v>
      </c>
      <c r="AE9" s="474"/>
      <c r="AF9" s="474"/>
      <c r="AG9" s="475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" thickBot="1" x14ac:dyDescent="0.4">
      <c r="A10" s="165" t="s">
        <v>33</v>
      </c>
      <c r="B10" s="182" t="s">
        <v>150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8</v>
      </c>
      <c r="AE10" s="169" t="s">
        <v>63</v>
      </c>
      <c r="AF10" s="170" t="s">
        <v>64</v>
      </c>
      <c r="AG10" s="169" t="s">
        <v>47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" thickBot="1" x14ac:dyDescent="0.4">
      <c r="A11" s="164" t="s">
        <v>313</v>
      </c>
      <c r="B11" s="180" t="s">
        <v>14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4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4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4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4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4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2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61</v>
      </c>
      <c r="AE11" s="172">
        <f ca="1">AF11-AD11</f>
        <v>-7</v>
      </c>
      <c r="AF11" s="171">
        <f ca="1">SUM(C11:AC11)</f>
        <v>54</v>
      </c>
      <c r="AG11" s="172">
        <f ca="1">AF11</f>
        <v>54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35">
      <c r="A12" s="166" t="str">
        <f>"Ranking: "&amp;INDEX(Data!DX:DX,MATCH(A11,Data!DT:DT,0))&amp;" / "&amp;IF($A$1="M","Men","Women")&amp;" (Rating "&amp;ROUND(INDEX(Data!AM:AM,MATCH(A11,Data!DT:DT,0)), 0)&amp;")"</f>
        <v>Ranking: 1 / Men (Rating 1016)</v>
      </c>
      <c r="B12" s="181" t="s">
        <v>15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6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4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5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2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5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61</v>
      </c>
      <c r="AE12" s="174">
        <f ca="1">AF12-AD12</f>
        <v>-3</v>
      </c>
      <c r="AF12" s="173">
        <f ca="1">SUM(C12:AC12)</f>
        <v>58</v>
      </c>
      <c r="AG12" s="174">
        <f ca="1">SUM(AF$11:AF12)</f>
        <v>112</v>
      </c>
      <c r="AI12" s="209"/>
    </row>
    <row r="13" spans="1:123" ht="15" thickBot="1" x14ac:dyDescent="0.4">
      <c r="A13" s="167"/>
      <c r="B13" s="181" t="s">
        <v>16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4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2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4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4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2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4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61</v>
      </c>
      <c r="AE13" s="174">
        <f ca="1">AF13-AD13</f>
        <v>-7</v>
      </c>
      <c r="AF13" s="173">
        <f ca="1">SUM(C13:AC13)</f>
        <v>54</v>
      </c>
      <c r="AG13" s="174">
        <f ca="1">SUM(AF$11:AF13)</f>
        <v>166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35">
      <c r="A14" s="167"/>
      <c r="B14" s="181" t="s">
        <v>17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166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4">
      <c r="A15" s="175"/>
      <c r="B15" s="183" t="s">
        <v>18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166</v>
      </c>
    </row>
    <row r="16" spans="1:123" s="138" customFormat="1" ht="15" hidden="1" customHeight="1" x14ac:dyDescent="0.35">
      <c r="A16" s="464" t="s">
        <v>34</v>
      </c>
      <c r="B16" s="465"/>
      <c r="C16" s="152">
        <f t="shared" ref="C16:AC16" ca="1" si="1">IF(C$2="no","no",COUNTIF(C$11:C$15,"="&amp;C$2-1))</f>
        <v>2</v>
      </c>
      <c r="D16" s="153">
        <f t="shared" ca="1" si="1"/>
        <v>1</v>
      </c>
      <c r="E16" s="153">
        <f t="shared" ca="1" si="1"/>
        <v>0</v>
      </c>
      <c r="F16" s="153">
        <f t="shared" ca="1" si="1"/>
        <v>0</v>
      </c>
      <c r="G16" s="153">
        <f t="shared" ca="1" si="1"/>
        <v>3</v>
      </c>
      <c r="H16" s="153">
        <f t="shared" ca="1" si="1"/>
        <v>3</v>
      </c>
      <c r="I16" s="153">
        <f t="shared" ca="1" si="1"/>
        <v>3</v>
      </c>
      <c r="J16" s="153">
        <f t="shared" ca="1" si="1"/>
        <v>1</v>
      </c>
      <c r="K16" s="153">
        <f t="shared" ca="1" si="1"/>
        <v>0</v>
      </c>
      <c r="L16" s="153">
        <f t="shared" ca="1" si="1"/>
        <v>0</v>
      </c>
      <c r="M16" s="153">
        <f t="shared" ca="1" si="1"/>
        <v>0</v>
      </c>
      <c r="N16" s="153">
        <f t="shared" ca="1" si="1"/>
        <v>3</v>
      </c>
      <c r="O16" s="153">
        <f t="shared" ca="1" si="1"/>
        <v>3</v>
      </c>
      <c r="P16" s="153">
        <f t="shared" ca="1" si="1"/>
        <v>0</v>
      </c>
      <c r="Q16" s="153">
        <f t="shared" ca="1" si="1"/>
        <v>2</v>
      </c>
      <c r="R16" s="153">
        <f t="shared" ca="1" si="1"/>
        <v>1</v>
      </c>
      <c r="S16" s="153">
        <f t="shared" ca="1" si="1"/>
        <v>0</v>
      </c>
      <c r="T16" s="154">
        <f t="shared" ca="1" si="1"/>
        <v>1</v>
      </c>
      <c r="U16" s="153" t="str">
        <f t="shared" si="1"/>
        <v>no</v>
      </c>
      <c r="V16" s="153" t="str">
        <f t="shared" si="1"/>
        <v>no</v>
      </c>
      <c r="W16" s="153" t="str">
        <f t="shared" si="1"/>
        <v>no</v>
      </c>
      <c r="X16" s="153" t="str">
        <f t="shared" si="1"/>
        <v>no</v>
      </c>
      <c r="Y16" s="153" t="str">
        <f t="shared" si="1"/>
        <v>no</v>
      </c>
      <c r="Z16" s="153" t="str">
        <f t="shared" si="1"/>
        <v>no</v>
      </c>
      <c r="AA16" s="153" t="str">
        <f t="shared" si="1"/>
        <v>no</v>
      </c>
      <c r="AB16" s="153" t="str">
        <f t="shared" si="1"/>
        <v>no</v>
      </c>
      <c r="AC16" s="155" t="str">
        <f t="shared" si="1"/>
        <v>no</v>
      </c>
      <c r="AD16" s="483">
        <f ca="1">SUM(C16:AC16)</f>
        <v>23</v>
      </c>
      <c r="AE16" s="484"/>
      <c r="AF16" s="484"/>
      <c r="AG16" s="485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35">
      <c r="A17" s="466" t="s">
        <v>35</v>
      </c>
      <c r="B17" s="467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8">
        <f ca="1">SUM(C17:AC17)</f>
        <v>0</v>
      </c>
      <c r="AE17" s="469"/>
      <c r="AF17" s="469"/>
      <c r="AG17" s="470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35">
      <c r="A18" s="466" t="s">
        <v>171</v>
      </c>
      <c r="B18" s="467"/>
      <c r="C18" s="156">
        <f t="shared" ref="C18:AC18" ca="1" si="2">IF(C$2="no","no",COUNTIF(C$11:C$15,"="&amp;C$2+1))</f>
        <v>0</v>
      </c>
      <c r="D18" s="157">
        <f t="shared" ca="1" si="2"/>
        <v>0</v>
      </c>
      <c r="E18" s="157">
        <f t="shared" ca="1" si="2"/>
        <v>0</v>
      </c>
      <c r="F18" s="157">
        <f t="shared" ca="1" si="2"/>
        <v>1</v>
      </c>
      <c r="G18" s="157">
        <f t="shared" ca="1" si="2"/>
        <v>0</v>
      </c>
      <c r="H18" s="157">
        <f t="shared" ca="1" si="2"/>
        <v>0</v>
      </c>
      <c r="I18" s="157">
        <f t="shared" ca="1" si="2"/>
        <v>0</v>
      </c>
      <c r="J18" s="157">
        <f t="shared" ca="1" si="2"/>
        <v>0</v>
      </c>
      <c r="K18" s="157">
        <f t="shared" ca="1" si="2"/>
        <v>1</v>
      </c>
      <c r="L18" s="157">
        <f t="shared" ca="1" si="2"/>
        <v>0</v>
      </c>
      <c r="M18" s="157">
        <f t="shared" ca="1" si="2"/>
        <v>0</v>
      </c>
      <c r="N18" s="157">
        <f t="shared" ca="1" si="2"/>
        <v>0</v>
      </c>
      <c r="O18" s="157">
        <f t="shared" ca="1" si="2"/>
        <v>0</v>
      </c>
      <c r="P18" s="157">
        <f t="shared" ca="1" si="2"/>
        <v>1</v>
      </c>
      <c r="Q18" s="157">
        <f t="shared" ca="1" si="2"/>
        <v>1</v>
      </c>
      <c r="R18" s="157">
        <f t="shared" ca="1" si="2"/>
        <v>0</v>
      </c>
      <c r="S18" s="157">
        <f t="shared" ca="1" si="2"/>
        <v>0</v>
      </c>
      <c r="T18" s="158">
        <f t="shared" ca="1" si="2"/>
        <v>0</v>
      </c>
      <c r="U18" s="157" t="str">
        <f t="shared" si="2"/>
        <v>no</v>
      </c>
      <c r="V18" s="157" t="str">
        <f t="shared" si="2"/>
        <v>no</v>
      </c>
      <c r="W18" s="157" t="str">
        <f t="shared" si="2"/>
        <v>no</v>
      </c>
      <c r="X18" s="157" t="str">
        <f t="shared" si="2"/>
        <v>no</v>
      </c>
      <c r="Y18" s="157" t="str">
        <f t="shared" si="2"/>
        <v>no</v>
      </c>
      <c r="Z18" s="157" t="str">
        <f t="shared" si="2"/>
        <v>no</v>
      </c>
      <c r="AA18" s="157" t="str">
        <f t="shared" si="2"/>
        <v>no</v>
      </c>
      <c r="AB18" s="157" t="str">
        <f t="shared" si="2"/>
        <v>no</v>
      </c>
      <c r="AC18" s="159" t="str">
        <f t="shared" si="2"/>
        <v>no</v>
      </c>
      <c r="AD18" s="468">
        <f ca="1">SUM(C18:AC18)</f>
        <v>4</v>
      </c>
      <c r="AE18" s="469"/>
      <c r="AF18" s="469"/>
      <c r="AG18" s="470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4">
      <c r="A19" s="476" t="s">
        <v>36</v>
      </c>
      <c r="B19" s="477"/>
      <c r="C19" s="160">
        <f t="shared" ref="C19:AC19" ca="1" si="3">IF(C$2="no","no",COUNTIF(C$11:C$15,"&gt;"&amp;C$2+1))</f>
        <v>0</v>
      </c>
      <c r="D19" s="161">
        <f t="shared" ca="1" si="3"/>
        <v>1</v>
      </c>
      <c r="E19" s="161">
        <f t="shared" ca="1" si="3"/>
        <v>0</v>
      </c>
      <c r="F19" s="161">
        <f t="shared" ca="1" si="3"/>
        <v>0</v>
      </c>
      <c r="G19" s="161">
        <f t="shared" ca="1" si="3"/>
        <v>0</v>
      </c>
      <c r="H19" s="161">
        <f t="shared" ca="1" si="3"/>
        <v>0</v>
      </c>
      <c r="I19" s="161">
        <f t="shared" ca="1" si="3"/>
        <v>0</v>
      </c>
      <c r="J19" s="161">
        <f t="shared" ca="1" si="3"/>
        <v>0</v>
      </c>
      <c r="K19" s="161">
        <f t="shared" ca="1" si="3"/>
        <v>0</v>
      </c>
      <c r="L19" s="161">
        <f t="shared" ca="1" si="3"/>
        <v>0</v>
      </c>
      <c r="M19" s="161">
        <f t="shared" ca="1" si="3"/>
        <v>0</v>
      </c>
      <c r="N19" s="161">
        <f t="shared" ca="1" si="3"/>
        <v>0</v>
      </c>
      <c r="O19" s="161">
        <f t="shared" ca="1" si="3"/>
        <v>0</v>
      </c>
      <c r="P19" s="161">
        <f t="shared" ca="1" si="3"/>
        <v>0</v>
      </c>
      <c r="Q19" s="161">
        <f t="shared" ca="1" si="3"/>
        <v>0</v>
      </c>
      <c r="R19" s="161">
        <f t="shared" ca="1" si="3"/>
        <v>0</v>
      </c>
      <c r="S19" s="161">
        <f t="shared" ca="1" si="3"/>
        <v>0</v>
      </c>
      <c r="T19" s="162">
        <f t="shared" ca="1" si="3"/>
        <v>0</v>
      </c>
      <c r="U19" s="161" t="str">
        <f t="shared" si="3"/>
        <v>no</v>
      </c>
      <c r="V19" s="161" t="str">
        <f t="shared" si="3"/>
        <v>no</v>
      </c>
      <c r="W19" s="161" t="str">
        <f t="shared" si="3"/>
        <v>no</v>
      </c>
      <c r="X19" s="161" t="str">
        <f t="shared" si="3"/>
        <v>no</v>
      </c>
      <c r="Y19" s="161" t="str">
        <f t="shared" si="3"/>
        <v>no</v>
      </c>
      <c r="Z19" s="161" t="str">
        <f t="shared" si="3"/>
        <v>no</v>
      </c>
      <c r="AA19" s="161" t="str">
        <f t="shared" si="3"/>
        <v>no</v>
      </c>
      <c r="AB19" s="161" t="str">
        <f t="shared" si="3"/>
        <v>no</v>
      </c>
      <c r="AC19" s="163" t="str">
        <f t="shared" si="3"/>
        <v>no</v>
      </c>
      <c r="AD19" s="478">
        <f ca="1">SUM(C19:AC19)</f>
        <v>1</v>
      </c>
      <c r="AE19" s="479"/>
      <c r="AF19" s="479"/>
      <c r="AG19" s="480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35">
      <c r="A20" s="205"/>
      <c r="B20" s="205" t="s">
        <v>30</v>
      </c>
      <c r="C20" s="205">
        <f t="shared" ref="C20:AC20" ca="1" si="4">C16*-1</f>
        <v>-2</v>
      </c>
      <c r="D20" s="205">
        <f t="shared" ca="1" si="4"/>
        <v>-1</v>
      </c>
      <c r="E20" s="205">
        <f t="shared" ca="1" si="4"/>
        <v>0</v>
      </c>
      <c r="F20" s="205">
        <f t="shared" ca="1" si="4"/>
        <v>0</v>
      </c>
      <c r="G20" s="205">
        <f t="shared" ca="1" si="4"/>
        <v>-3</v>
      </c>
      <c r="H20" s="205">
        <f t="shared" ca="1" si="4"/>
        <v>-3</v>
      </c>
      <c r="I20" s="205">
        <f t="shared" ca="1" si="4"/>
        <v>-3</v>
      </c>
      <c r="J20" s="205">
        <f t="shared" ca="1" si="4"/>
        <v>-1</v>
      </c>
      <c r="K20" s="205">
        <f t="shared" ca="1" si="4"/>
        <v>0</v>
      </c>
      <c r="L20" s="205">
        <f t="shared" ca="1" si="4"/>
        <v>0</v>
      </c>
      <c r="M20" s="205">
        <f t="shared" ca="1" si="4"/>
        <v>0</v>
      </c>
      <c r="N20" s="205">
        <f t="shared" ca="1" si="4"/>
        <v>-3</v>
      </c>
      <c r="O20" s="205">
        <f t="shared" ca="1" si="4"/>
        <v>-3</v>
      </c>
      <c r="P20" s="205">
        <f t="shared" ca="1" si="4"/>
        <v>0</v>
      </c>
      <c r="Q20" s="205">
        <f t="shared" ca="1" si="4"/>
        <v>-2</v>
      </c>
      <c r="R20" s="205">
        <f t="shared" ca="1" si="4"/>
        <v>-1</v>
      </c>
      <c r="S20" s="205">
        <f t="shared" ca="1" si="4"/>
        <v>0</v>
      </c>
      <c r="T20" s="205">
        <f t="shared" ca="1" si="4"/>
        <v>-1</v>
      </c>
      <c r="U20" s="205" t="e">
        <f t="shared" si="4"/>
        <v>#VALUE!</v>
      </c>
      <c r="V20" s="205" t="e">
        <f t="shared" si="4"/>
        <v>#VALUE!</v>
      </c>
      <c r="W20" s="205" t="e">
        <f t="shared" si="4"/>
        <v>#VALUE!</v>
      </c>
      <c r="X20" s="205" t="e">
        <f t="shared" si="4"/>
        <v>#VALUE!</v>
      </c>
      <c r="Y20" s="205" t="e">
        <f t="shared" si="4"/>
        <v>#VALUE!</v>
      </c>
      <c r="Z20" s="205" t="e">
        <f t="shared" si="4"/>
        <v>#VALUE!</v>
      </c>
      <c r="AA20" s="205" t="e">
        <f t="shared" si="4"/>
        <v>#VALUE!</v>
      </c>
      <c r="AB20" s="205" t="e">
        <f t="shared" si="4"/>
        <v>#VALUE!</v>
      </c>
      <c r="AC20" s="205" t="e">
        <f t="shared" si="4"/>
        <v>#VALUE!</v>
      </c>
      <c r="AD20" s="211"/>
      <c r="AE20" s="211"/>
      <c r="AF20" s="211"/>
      <c r="AG20" s="211"/>
    </row>
    <row r="21" spans="1:78" s="207" customFormat="1" x14ac:dyDescent="0.35">
      <c r="B21" s="207" t="s">
        <v>32</v>
      </c>
      <c r="C21" s="207">
        <f t="shared" ref="C21:AC21" ca="1" si="5">C17*-1</f>
        <v>0</v>
      </c>
      <c r="D21" s="207">
        <f t="shared" ca="1" si="5"/>
        <v>0</v>
      </c>
      <c r="E21" s="207">
        <f t="shared" ca="1" si="5"/>
        <v>0</v>
      </c>
      <c r="F21" s="207">
        <f t="shared" ca="1" si="5"/>
        <v>0</v>
      </c>
      <c r="G21" s="207">
        <f t="shared" ca="1" si="5"/>
        <v>0</v>
      </c>
      <c r="H21" s="207">
        <f t="shared" ca="1" si="5"/>
        <v>0</v>
      </c>
      <c r="I21" s="207">
        <f t="shared" ca="1" si="5"/>
        <v>0</v>
      </c>
      <c r="J21" s="207">
        <f t="shared" ca="1" si="5"/>
        <v>0</v>
      </c>
      <c r="K21" s="207">
        <f t="shared" ca="1" si="5"/>
        <v>0</v>
      </c>
      <c r="L21" s="207">
        <f t="shared" ca="1" si="5"/>
        <v>0</v>
      </c>
      <c r="M21" s="207">
        <f t="shared" ca="1" si="5"/>
        <v>0</v>
      </c>
      <c r="N21" s="207">
        <f t="shared" ca="1" si="5"/>
        <v>0</v>
      </c>
      <c r="O21" s="207">
        <f t="shared" ca="1" si="5"/>
        <v>0</v>
      </c>
      <c r="P21" s="207">
        <f t="shared" ca="1" si="5"/>
        <v>0</v>
      </c>
      <c r="Q21" s="207">
        <f t="shared" ca="1" si="5"/>
        <v>0</v>
      </c>
      <c r="R21" s="207">
        <f t="shared" ca="1" si="5"/>
        <v>0</v>
      </c>
      <c r="S21" s="207">
        <f t="shared" ca="1" si="5"/>
        <v>0</v>
      </c>
      <c r="T21" s="207">
        <f t="shared" ca="1" si="5"/>
        <v>0</v>
      </c>
      <c r="U21" s="207" t="e">
        <f t="shared" si="5"/>
        <v>#VALUE!</v>
      </c>
      <c r="V21" s="207" t="e">
        <f t="shared" si="5"/>
        <v>#VALUE!</v>
      </c>
      <c r="W21" s="207" t="e">
        <f t="shared" si="5"/>
        <v>#VALUE!</v>
      </c>
      <c r="X21" s="207" t="e">
        <f t="shared" si="5"/>
        <v>#VALUE!</v>
      </c>
      <c r="Y21" s="207" t="e">
        <f t="shared" si="5"/>
        <v>#VALUE!</v>
      </c>
      <c r="Z21" s="207" t="e">
        <f t="shared" si="5"/>
        <v>#VALUE!</v>
      </c>
      <c r="AA21" s="207" t="e">
        <f t="shared" si="5"/>
        <v>#VALUE!</v>
      </c>
      <c r="AB21" s="207" t="e">
        <f t="shared" si="5"/>
        <v>#VALUE!</v>
      </c>
      <c r="AC21" s="207" t="e">
        <f t="shared" si="5"/>
        <v>#VALUE!</v>
      </c>
      <c r="AD21" s="212"/>
      <c r="AE21" s="212"/>
      <c r="AF21" s="212"/>
      <c r="AG21" s="212"/>
    </row>
    <row r="22" spans="1:78" s="207" customFormat="1" x14ac:dyDescent="0.35">
      <c r="B22" s="207" t="s">
        <v>12</v>
      </c>
      <c r="C22" s="207">
        <f t="shared" ref="C22:AC22" ca="1" si="6">C18</f>
        <v>0</v>
      </c>
      <c r="D22" s="207">
        <f t="shared" ca="1" si="6"/>
        <v>0</v>
      </c>
      <c r="E22" s="207">
        <f t="shared" ca="1" si="6"/>
        <v>0</v>
      </c>
      <c r="F22" s="207">
        <f t="shared" ca="1" si="6"/>
        <v>1</v>
      </c>
      <c r="G22" s="207">
        <f t="shared" ca="1" si="6"/>
        <v>0</v>
      </c>
      <c r="H22" s="207">
        <f t="shared" ca="1" si="6"/>
        <v>0</v>
      </c>
      <c r="I22" s="207">
        <f t="shared" ca="1" si="6"/>
        <v>0</v>
      </c>
      <c r="J22" s="207">
        <f t="shared" ca="1" si="6"/>
        <v>0</v>
      </c>
      <c r="K22" s="207">
        <f t="shared" ca="1" si="6"/>
        <v>1</v>
      </c>
      <c r="L22" s="207">
        <f t="shared" ca="1" si="6"/>
        <v>0</v>
      </c>
      <c r="M22" s="207">
        <f t="shared" ca="1" si="6"/>
        <v>0</v>
      </c>
      <c r="N22" s="207">
        <f t="shared" ca="1" si="6"/>
        <v>0</v>
      </c>
      <c r="O22" s="207">
        <f t="shared" ca="1" si="6"/>
        <v>0</v>
      </c>
      <c r="P22" s="207">
        <f t="shared" ca="1" si="6"/>
        <v>1</v>
      </c>
      <c r="Q22" s="207">
        <f t="shared" ca="1" si="6"/>
        <v>1</v>
      </c>
      <c r="R22" s="207">
        <f t="shared" ca="1" si="6"/>
        <v>0</v>
      </c>
      <c r="S22" s="207">
        <f t="shared" ca="1" si="6"/>
        <v>0</v>
      </c>
      <c r="T22" s="207">
        <f t="shared" ca="1" si="6"/>
        <v>0</v>
      </c>
      <c r="U22" s="207" t="str">
        <f t="shared" si="6"/>
        <v>no</v>
      </c>
      <c r="V22" s="207" t="str">
        <f t="shared" si="6"/>
        <v>no</v>
      </c>
      <c r="W22" s="207" t="str">
        <f t="shared" si="6"/>
        <v>no</v>
      </c>
      <c r="X22" s="207" t="str">
        <f t="shared" si="6"/>
        <v>no</v>
      </c>
      <c r="Y22" s="207" t="str">
        <f t="shared" si="6"/>
        <v>no</v>
      </c>
      <c r="Z22" s="207" t="str">
        <f t="shared" si="6"/>
        <v>no</v>
      </c>
      <c r="AA22" s="207" t="str">
        <f t="shared" si="6"/>
        <v>no</v>
      </c>
      <c r="AB22" s="207" t="str">
        <f t="shared" si="6"/>
        <v>no</v>
      </c>
      <c r="AC22" s="207" t="str">
        <f t="shared" si="6"/>
        <v>no</v>
      </c>
      <c r="AD22" s="212"/>
      <c r="AE22" s="212"/>
      <c r="AF22" s="212"/>
      <c r="AG22" s="212"/>
    </row>
    <row r="23" spans="1:78" s="207" customFormat="1" x14ac:dyDescent="0.35">
      <c r="B23" s="207" t="s">
        <v>31</v>
      </c>
      <c r="C23" s="207">
        <f t="shared" ref="C23:AC23" ca="1" si="7">C19</f>
        <v>0</v>
      </c>
      <c r="D23" s="207">
        <f t="shared" ca="1" si="7"/>
        <v>1</v>
      </c>
      <c r="E23" s="207">
        <f t="shared" ca="1" si="7"/>
        <v>0</v>
      </c>
      <c r="F23" s="207">
        <f t="shared" ca="1" si="7"/>
        <v>0</v>
      </c>
      <c r="G23" s="207">
        <f t="shared" ca="1" si="7"/>
        <v>0</v>
      </c>
      <c r="H23" s="207">
        <f t="shared" ca="1" si="7"/>
        <v>0</v>
      </c>
      <c r="I23" s="207">
        <f t="shared" ca="1" si="7"/>
        <v>0</v>
      </c>
      <c r="J23" s="207">
        <f t="shared" ca="1" si="7"/>
        <v>0</v>
      </c>
      <c r="K23" s="207">
        <f t="shared" ca="1" si="7"/>
        <v>0</v>
      </c>
      <c r="L23" s="207">
        <f t="shared" ref="L23:T23" ca="1" si="8">L19</f>
        <v>0</v>
      </c>
      <c r="M23" s="207">
        <f t="shared" ca="1" si="8"/>
        <v>0</v>
      </c>
      <c r="N23" s="207">
        <f t="shared" ca="1" si="8"/>
        <v>0</v>
      </c>
      <c r="O23" s="207">
        <f t="shared" ca="1" si="8"/>
        <v>0</v>
      </c>
      <c r="P23" s="207">
        <f t="shared" ca="1" si="8"/>
        <v>0</v>
      </c>
      <c r="Q23" s="207">
        <f t="shared" ca="1" si="8"/>
        <v>0</v>
      </c>
      <c r="R23" s="207">
        <f t="shared" ca="1" si="8"/>
        <v>0</v>
      </c>
      <c r="S23" s="207">
        <f t="shared" ca="1" si="8"/>
        <v>0</v>
      </c>
      <c r="T23" s="207">
        <f t="shared" ca="1" si="8"/>
        <v>0</v>
      </c>
      <c r="U23" s="207" t="str">
        <f t="shared" si="7"/>
        <v>no</v>
      </c>
      <c r="V23" s="207" t="str">
        <f t="shared" si="7"/>
        <v>no</v>
      </c>
      <c r="W23" s="207" t="str">
        <f t="shared" si="7"/>
        <v>no</v>
      </c>
      <c r="X23" s="207" t="str">
        <f t="shared" si="7"/>
        <v>no</v>
      </c>
      <c r="Y23" s="207" t="str">
        <f t="shared" si="7"/>
        <v>no</v>
      </c>
      <c r="Z23" s="207" t="str">
        <f t="shared" si="7"/>
        <v>no</v>
      </c>
      <c r="AA23" s="207" t="str">
        <f t="shared" si="7"/>
        <v>no</v>
      </c>
      <c r="AB23" s="207" t="str">
        <f t="shared" si="7"/>
        <v>no</v>
      </c>
      <c r="AC23" s="207" t="str">
        <f t="shared" si="7"/>
        <v>no</v>
      </c>
      <c r="AD23" s="212"/>
      <c r="AE23" s="212"/>
      <c r="AF23" s="212"/>
      <c r="AG23" s="212"/>
    </row>
    <row r="24" spans="1:78" s="203" customFormat="1" x14ac:dyDescent="0.35">
      <c r="C24" s="267">
        <f t="shared" ref="C24:AC24" ca="1" si="9">C5-C4</f>
        <v>-1</v>
      </c>
      <c r="D24" s="267">
        <f t="shared" ca="1" si="9"/>
        <v>0.53333333333333321</v>
      </c>
      <c r="E24" s="267">
        <f t="shared" ca="1" si="9"/>
        <v>-6.666666666666643E-2</v>
      </c>
      <c r="F24" s="267">
        <f t="shared" ca="1" si="9"/>
        <v>0.26666666666666661</v>
      </c>
      <c r="G24" s="267">
        <f t="shared" ca="1" si="9"/>
        <v>-0.53333333333333321</v>
      </c>
      <c r="H24" s="267">
        <f t="shared" ca="1" si="9"/>
        <v>-0.53333333333333321</v>
      </c>
      <c r="I24" s="267">
        <f t="shared" ca="1" si="9"/>
        <v>-0.79999999999999982</v>
      </c>
      <c r="J24" s="267">
        <f t="shared" ca="1" si="9"/>
        <v>0.19999999999999973</v>
      </c>
      <c r="K24" s="267">
        <f t="shared" ca="1" si="9"/>
        <v>-0.13333333333333375</v>
      </c>
      <c r="L24" s="267">
        <f t="shared" ca="1" si="9"/>
        <v>0.1333333333333333</v>
      </c>
      <c r="M24" s="267">
        <f t="shared" ca="1" si="9"/>
        <v>0.20000000000000018</v>
      </c>
      <c r="N24" s="267">
        <f t="shared" ca="1" si="9"/>
        <v>-0.60000000000000009</v>
      </c>
      <c r="O24" s="267">
        <f t="shared" ca="1" si="9"/>
        <v>-0.60000000000000009</v>
      </c>
      <c r="P24" s="267">
        <f t="shared" ca="1" si="9"/>
        <v>0.26666666666666661</v>
      </c>
      <c r="Q24" s="267">
        <f t="shared" ca="1" si="9"/>
        <v>-6.6666666666666874E-2</v>
      </c>
      <c r="R24" s="267">
        <f t="shared" ca="1" si="9"/>
        <v>0.1333333333333333</v>
      </c>
      <c r="S24" s="267">
        <f t="shared" ca="1" si="9"/>
        <v>0.46666666666666679</v>
      </c>
      <c r="T24" s="267">
        <f t="shared" ca="1" si="9"/>
        <v>-0.53333333333333366</v>
      </c>
      <c r="U24" s="267" t="e">
        <f t="shared" ca="1" si="9"/>
        <v>#VALUE!</v>
      </c>
      <c r="V24" s="267" t="e">
        <f t="shared" ca="1" si="9"/>
        <v>#VALUE!</v>
      </c>
      <c r="W24" s="267" t="e">
        <f t="shared" ca="1" si="9"/>
        <v>#VALUE!</v>
      </c>
      <c r="X24" s="267" t="e">
        <f t="shared" ca="1" si="9"/>
        <v>#VALUE!</v>
      </c>
      <c r="Y24" s="267" t="e">
        <f t="shared" ca="1" si="9"/>
        <v>#VALUE!</v>
      </c>
      <c r="Z24" s="267" t="e">
        <f t="shared" ca="1" si="9"/>
        <v>#VALUE!</v>
      </c>
      <c r="AA24" s="267" t="e">
        <f t="shared" ca="1" si="9"/>
        <v>#VALUE!</v>
      </c>
      <c r="AB24" s="267" t="e">
        <f t="shared" ca="1" si="9"/>
        <v>#VALUE!</v>
      </c>
      <c r="AC24" s="267" t="e">
        <f t="shared" ca="1" si="9"/>
        <v>#VALUE!</v>
      </c>
    </row>
    <row r="25" spans="1:78" s="203" customFormat="1" x14ac:dyDescent="0.35">
      <c r="C25" s="267">
        <f t="shared" ref="C25:AC25" ca="1" si="10">C5-C2</f>
        <v>-0.66666666666666652</v>
      </c>
      <c r="D25" s="267">
        <f t="shared" ca="1" si="10"/>
        <v>0.33333333333333304</v>
      </c>
      <c r="E25" s="267">
        <f t="shared" ca="1" si="10"/>
        <v>0</v>
      </c>
      <c r="F25" s="267">
        <f t="shared" ca="1" si="10"/>
        <v>0.33333333333333348</v>
      </c>
      <c r="G25" s="267">
        <f t="shared" ca="1" si="10"/>
        <v>-1</v>
      </c>
      <c r="H25" s="267">
        <f t="shared" ca="1" si="10"/>
        <v>-1</v>
      </c>
      <c r="I25" s="267">
        <f t="shared" ca="1" si="10"/>
        <v>-1</v>
      </c>
      <c r="J25" s="267">
        <f t="shared" ca="1" si="10"/>
        <v>-0.33333333333333348</v>
      </c>
      <c r="K25" s="267">
        <f t="shared" ca="1" si="10"/>
        <v>0.33333333333333304</v>
      </c>
      <c r="L25" s="267">
        <f t="shared" ca="1" si="10"/>
        <v>0</v>
      </c>
      <c r="M25" s="267">
        <f t="shared" ca="1" si="10"/>
        <v>0</v>
      </c>
      <c r="N25" s="267">
        <f t="shared" ca="1" si="10"/>
        <v>-1</v>
      </c>
      <c r="O25" s="267">
        <f t="shared" ca="1" si="10"/>
        <v>-1</v>
      </c>
      <c r="P25" s="267">
        <f t="shared" ca="1" si="10"/>
        <v>0.33333333333333304</v>
      </c>
      <c r="Q25" s="267">
        <f t="shared" ca="1" si="10"/>
        <v>-0.33333333333333348</v>
      </c>
      <c r="R25" s="267">
        <f t="shared" ca="1" si="10"/>
        <v>-0.33333333333333348</v>
      </c>
      <c r="S25" s="267">
        <f t="shared" ca="1" si="10"/>
        <v>0</v>
      </c>
      <c r="T25" s="267">
        <f t="shared" ca="1" si="10"/>
        <v>-0.33333333333333348</v>
      </c>
      <c r="U25" s="267" t="e">
        <f t="shared" ca="1" si="10"/>
        <v>#VALUE!</v>
      </c>
      <c r="V25" s="267" t="e">
        <f t="shared" ca="1" si="10"/>
        <v>#VALUE!</v>
      </c>
      <c r="W25" s="267" t="e">
        <f t="shared" ca="1" si="10"/>
        <v>#VALUE!</v>
      </c>
      <c r="X25" s="267" t="e">
        <f t="shared" ca="1" si="10"/>
        <v>#VALUE!</v>
      </c>
      <c r="Y25" s="267" t="e">
        <f t="shared" ca="1" si="10"/>
        <v>#VALUE!</v>
      </c>
      <c r="Z25" s="267" t="e">
        <f t="shared" ca="1" si="10"/>
        <v>#VALUE!</v>
      </c>
      <c r="AA25" s="267" t="e">
        <f t="shared" ca="1" si="10"/>
        <v>#VALUE!</v>
      </c>
      <c r="AB25" s="267" t="e">
        <f t="shared" ca="1" si="10"/>
        <v>#VALUE!</v>
      </c>
      <c r="AC25" s="267" t="e">
        <f t="shared" ca="1" si="10"/>
        <v>#VALUE!</v>
      </c>
    </row>
    <row r="26" spans="1:78" s="203" customFormat="1" x14ac:dyDescent="0.35">
      <c r="U26" s="207"/>
    </row>
    <row r="27" spans="1:78" s="203" customFormat="1" x14ac:dyDescent="0.35">
      <c r="U27" s="207"/>
    </row>
    <row r="28" spans="1:78" s="203" customFormat="1" x14ac:dyDescent="0.35">
      <c r="U28" s="207"/>
    </row>
    <row r="29" spans="1:78" s="203" customFormat="1" x14ac:dyDescent="0.35">
      <c r="U29" s="207"/>
    </row>
    <row r="30" spans="1:78" s="203" customFormat="1" x14ac:dyDescent="0.35">
      <c r="U30" s="207"/>
    </row>
    <row r="31" spans="1:78" s="203" customFormat="1" x14ac:dyDescent="0.35">
      <c r="U31" s="207"/>
    </row>
    <row r="32" spans="1:78" s="203" customFormat="1" x14ac:dyDescent="0.35">
      <c r="U32" s="207"/>
    </row>
    <row r="33" spans="21:21" s="203" customFormat="1" x14ac:dyDescent="0.35">
      <c r="U33" s="207"/>
    </row>
    <row r="34" spans="21:21" s="203" customFormat="1" x14ac:dyDescent="0.35">
      <c r="U34" s="207"/>
    </row>
    <row r="35" spans="21:21" s="203" customFormat="1" x14ac:dyDescent="0.35">
      <c r="U35" s="207"/>
    </row>
    <row r="36" spans="21:21" s="203" customFormat="1" x14ac:dyDescent="0.35">
      <c r="U36" s="207"/>
    </row>
    <row r="37" spans="21:21" s="203" customFormat="1" x14ac:dyDescent="0.35">
      <c r="U37" s="207"/>
    </row>
    <row r="38" spans="21:21" s="203" customFormat="1" x14ac:dyDescent="0.35">
      <c r="U38" s="207"/>
    </row>
    <row r="39" spans="21:21" s="203" customFormat="1" x14ac:dyDescent="0.35">
      <c r="U39" s="207"/>
    </row>
    <row r="40" spans="21:21" s="203" customFormat="1" x14ac:dyDescent="0.35">
      <c r="U40" s="207"/>
    </row>
    <row r="41" spans="21:21" s="203" customFormat="1" x14ac:dyDescent="0.35">
      <c r="U41" s="207"/>
    </row>
    <row r="42" spans="21:21" s="203" customFormat="1" x14ac:dyDescent="0.35">
      <c r="U42" s="207"/>
    </row>
    <row r="43" spans="21:21" s="203" customFormat="1" x14ac:dyDescent="0.35">
      <c r="U43" s="207"/>
    </row>
    <row r="44" spans="21:21" s="203" customFormat="1" x14ac:dyDescent="0.35">
      <c r="U44" s="207"/>
    </row>
    <row r="45" spans="21:21" s="203" customFormat="1" x14ac:dyDescent="0.35">
      <c r="U45" s="207"/>
    </row>
    <row r="46" spans="21:21" s="203" customFormat="1" x14ac:dyDescent="0.35">
      <c r="U46" s="207"/>
    </row>
    <row r="47" spans="21:21" s="203" customFormat="1" x14ac:dyDescent="0.35">
      <c r="U47" s="207"/>
    </row>
    <row r="48" spans="21:21" s="203" customFormat="1" x14ac:dyDescent="0.35">
      <c r="U48" s="207"/>
    </row>
    <row r="49" spans="21:21" s="203" customFormat="1" x14ac:dyDescent="0.35">
      <c r="U49" s="207"/>
    </row>
    <row r="50" spans="21:21" s="203" customFormat="1" x14ac:dyDescent="0.35">
      <c r="U50" s="207"/>
    </row>
    <row r="51" spans="21:21" s="203" customFormat="1" x14ac:dyDescent="0.35">
      <c r="U51" s="207"/>
    </row>
    <row r="52" spans="21:21" s="203" customFormat="1" x14ac:dyDescent="0.35">
      <c r="U52" s="207"/>
    </row>
    <row r="53" spans="21:21" s="203" customFormat="1" x14ac:dyDescent="0.35">
      <c r="U53" s="207"/>
    </row>
    <row r="54" spans="21:21" s="203" customFormat="1" x14ac:dyDescent="0.35">
      <c r="U54" s="207"/>
    </row>
    <row r="55" spans="21:21" s="203" customFormat="1" x14ac:dyDescent="0.35">
      <c r="U55" s="207"/>
    </row>
    <row r="56" spans="21:21" s="203" customFormat="1" x14ac:dyDescent="0.35">
      <c r="U56" s="207"/>
    </row>
    <row r="57" spans="21:21" s="203" customFormat="1" x14ac:dyDescent="0.35">
      <c r="U57" s="207"/>
    </row>
    <row r="58" spans="21:21" s="203" customFormat="1" x14ac:dyDescent="0.35">
      <c r="U58" s="207"/>
    </row>
    <row r="59" spans="21:21" s="203" customFormat="1" x14ac:dyDescent="0.35">
      <c r="U59" s="207"/>
    </row>
    <row r="60" spans="21:21" s="203" customFormat="1" x14ac:dyDescent="0.35">
      <c r="U60" s="207"/>
    </row>
    <row r="61" spans="21:21" s="203" customFormat="1" x14ac:dyDescent="0.35">
      <c r="U61" s="207"/>
    </row>
    <row r="62" spans="21:21" s="203" customFormat="1" x14ac:dyDescent="0.35">
      <c r="U62" s="207"/>
    </row>
    <row r="63" spans="21:21" s="203" customFormat="1" x14ac:dyDescent="0.35">
      <c r="U63" s="207"/>
    </row>
    <row r="64" spans="21:21" s="203" customFormat="1" x14ac:dyDescent="0.35">
      <c r="U64" s="207"/>
    </row>
    <row r="65" spans="21:21" s="203" customFormat="1" x14ac:dyDescent="0.35">
      <c r="U65" s="207"/>
    </row>
    <row r="66" spans="21:21" s="203" customFormat="1" x14ac:dyDescent="0.35">
      <c r="U66" s="207"/>
    </row>
    <row r="67" spans="21:21" s="203" customFormat="1" x14ac:dyDescent="0.35">
      <c r="U67" s="207"/>
    </row>
    <row r="68" spans="21:21" s="203" customFormat="1" x14ac:dyDescent="0.35">
      <c r="U68" s="207"/>
    </row>
    <row r="69" spans="21:21" s="203" customFormat="1" x14ac:dyDescent="0.35">
      <c r="U69" s="207"/>
    </row>
    <row r="70" spans="21:21" s="203" customFormat="1" x14ac:dyDescent="0.35">
      <c r="U70" s="207"/>
    </row>
    <row r="71" spans="21:21" s="203" customFormat="1" x14ac:dyDescent="0.35">
      <c r="U71" s="207"/>
    </row>
    <row r="72" spans="21:21" s="203" customFormat="1" x14ac:dyDescent="0.35">
      <c r="U72" s="207"/>
    </row>
    <row r="73" spans="21:21" s="203" customFormat="1" x14ac:dyDescent="0.35">
      <c r="U73" s="207"/>
    </row>
    <row r="74" spans="21:21" s="203" customFormat="1" x14ac:dyDescent="0.35">
      <c r="U74" s="207"/>
    </row>
    <row r="75" spans="21:21" s="203" customFormat="1" x14ac:dyDescent="0.35">
      <c r="U75" s="207"/>
    </row>
    <row r="76" spans="21:21" s="203" customFormat="1" x14ac:dyDescent="0.35">
      <c r="U76" s="207"/>
    </row>
    <row r="77" spans="21:21" s="203" customFormat="1" x14ac:dyDescent="0.35">
      <c r="U77" s="207"/>
    </row>
    <row r="78" spans="21:21" s="203" customFormat="1" x14ac:dyDescent="0.35">
      <c r="U78" s="207"/>
    </row>
    <row r="79" spans="21:21" s="203" customFormat="1" x14ac:dyDescent="0.35">
      <c r="U79" s="207"/>
    </row>
    <row r="80" spans="21:21" s="203" customFormat="1" x14ac:dyDescent="0.35">
      <c r="U80" s="207"/>
    </row>
    <row r="81" spans="21:21" s="203" customFormat="1" x14ac:dyDescent="0.35">
      <c r="U81" s="207"/>
    </row>
    <row r="82" spans="21:21" s="203" customFormat="1" x14ac:dyDescent="0.35">
      <c r="U82" s="207"/>
    </row>
    <row r="83" spans="21:21" s="203" customFormat="1" x14ac:dyDescent="0.35">
      <c r="U83" s="207"/>
    </row>
    <row r="84" spans="21:21" s="203" customFormat="1" x14ac:dyDescent="0.35">
      <c r="U84" s="207"/>
    </row>
    <row r="85" spans="21:21" s="203" customFormat="1" x14ac:dyDescent="0.35">
      <c r="U85" s="207"/>
    </row>
    <row r="86" spans="21:21" s="203" customFormat="1" x14ac:dyDescent="0.35">
      <c r="U86" s="207"/>
    </row>
    <row r="87" spans="21:21" s="203" customFormat="1" x14ac:dyDescent="0.35">
      <c r="U87" s="207"/>
    </row>
    <row r="88" spans="21:21" s="203" customFormat="1" x14ac:dyDescent="0.35">
      <c r="U88" s="207"/>
    </row>
    <row r="89" spans="21:21" s="203" customFormat="1" x14ac:dyDescent="0.35">
      <c r="U89" s="207"/>
    </row>
    <row r="90" spans="21:21" s="203" customFormat="1" x14ac:dyDescent="0.35">
      <c r="U90" s="207"/>
    </row>
    <row r="91" spans="21:21" s="203" customFormat="1" x14ac:dyDescent="0.35">
      <c r="U91" s="207"/>
    </row>
    <row r="92" spans="21:21" s="203" customFormat="1" x14ac:dyDescent="0.35">
      <c r="U92" s="207"/>
    </row>
    <row r="93" spans="21:21" s="203" customFormat="1" x14ac:dyDescent="0.35">
      <c r="U93" s="207"/>
    </row>
    <row r="94" spans="21:21" s="203" customFormat="1" x14ac:dyDescent="0.35">
      <c r="U94" s="207"/>
    </row>
    <row r="95" spans="21:21" s="203" customFormat="1" x14ac:dyDescent="0.35">
      <c r="U95" s="207"/>
    </row>
    <row r="96" spans="21:21" s="203" customFormat="1" x14ac:dyDescent="0.35">
      <c r="U96" s="207"/>
    </row>
    <row r="97" spans="21:21" s="203" customFormat="1" x14ac:dyDescent="0.35">
      <c r="U97" s="207"/>
    </row>
    <row r="98" spans="21:21" s="203" customFormat="1" x14ac:dyDescent="0.35">
      <c r="U98" s="207"/>
    </row>
    <row r="99" spans="21:21" s="203" customFormat="1" x14ac:dyDescent="0.35">
      <c r="U99" s="207"/>
    </row>
    <row r="100" spans="21:21" s="203" customFormat="1" x14ac:dyDescent="0.35">
      <c r="U100" s="207"/>
    </row>
    <row r="101" spans="21:21" s="203" customFormat="1" x14ac:dyDescent="0.35">
      <c r="U101" s="207"/>
    </row>
  </sheetData>
  <sheetProtection algorithmName="SHA-512" hashValue="VsoLgyZsX3FQtFpIPsFoMICCno0LHRo6P4dvFz4QrSw39fVJwiCEXjDBUQYbSvuRqU/1gOvlOIOji6tMg757jQ==" saltValue="Cuus2Fdbf9fbyMf6ER3fKg==" spinCount="100000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 xr:uid="{00000000-0002-0000-0500-000000000000}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1"/>
  <dimension ref="A1:DZ288"/>
  <sheetViews>
    <sheetView workbookViewId="0">
      <selection activeCell="A12" sqref="A12"/>
    </sheetView>
  </sheetViews>
  <sheetFormatPr baseColWidth="10" defaultColWidth="11.453125" defaultRowHeight="14.5" x14ac:dyDescent="0.35"/>
  <cols>
    <col min="1" max="1" width="25.7265625" style="2" customWidth="1"/>
    <col min="2" max="2" width="10.7265625" style="2" customWidth="1"/>
    <col min="3" max="20" width="3.7265625" style="2" customWidth="1"/>
    <col min="21" max="21" width="3.7265625" style="67" hidden="1" customWidth="1"/>
    <col min="22" max="22" width="3.7265625" style="2" hidden="1" customWidth="1"/>
    <col min="23" max="29" width="3.7265625" style="122" hidden="1" customWidth="1"/>
    <col min="30" max="30" width="4" style="2" customWidth="1"/>
    <col min="31" max="31" width="7.1796875" style="2" customWidth="1"/>
    <col min="32" max="32" width="5" style="2" customWidth="1"/>
    <col min="33" max="33" width="7" style="2" customWidth="1"/>
    <col min="34" max="61" width="11.453125" style="203" customWidth="1"/>
    <col min="62" max="78" width="11.453125" style="203"/>
    <col min="79" max="16384" width="11.453125" style="2"/>
  </cols>
  <sheetData>
    <row r="1" spans="1:130" ht="15" customHeight="1" thickBot="1" x14ac:dyDescent="0.4">
      <c r="A1" s="272" t="str">
        <f>INDEX(Data!$DW:$DW,MATCH(A12,Data!$DT:$DT,0))</f>
        <v>M</v>
      </c>
      <c r="B1" s="271" t="s">
        <v>21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8" t="s">
        <v>47</v>
      </c>
      <c r="AE1" s="459"/>
      <c r="AF1" s="459"/>
      <c r="AG1" s="460"/>
    </row>
    <row r="2" spans="1:130" x14ac:dyDescent="0.35">
      <c r="A2" s="481" t="s">
        <v>8</v>
      </c>
      <c r="B2" s="482"/>
      <c r="C2" s="141">
        <f>INDEX(Parameter!$10:$10,,MATCH(C$1,Parameter!$9:$9,0))</f>
        <v>3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4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1">
        <f ca="1">SUMIF(C$12:AC$12,"&gt;0",C2:AC2)</f>
        <v>61</v>
      </c>
      <c r="AE2" s="462"/>
      <c r="AF2" s="462"/>
      <c r="AG2" s="463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35">
      <c r="A3" s="273" t="str">
        <f>"Average " &amp; A12</f>
        <v>Average Laurenz Schaurhofer</v>
      </c>
      <c r="B3" s="274"/>
      <c r="C3" s="329">
        <f ca="1">IF(OR(C$2="no",SUM(C12:C16)=0),"no",AVERAGE(C12:C16))</f>
        <v>2.3333333333333335</v>
      </c>
      <c r="D3" s="330">
        <f t="shared" ref="D3:AC3" ca="1" si="0">IF(OR(D$2="no",SUM(D12:D16)=0),"no",AVERAGE(D12:D16))</f>
        <v>4.333333333333333</v>
      </c>
      <c r="E3" s="330">
        <f t="shared" ca="1" si="0"/>
        <v>4</v>
      </c>
      <c r="F3" s="330">
        <f t="shared" ca="1" si="0"/>
        <v>3.3333333333333335</v>
      </c>
      <c r="G3" s="330">
        <f t="shared" ca="1" si="0"/>
        <v>2</v>
      </c>
      <c r="H3" s="330">
        <f t="shared" ca="1" si="0"/>
        <v>3</v>
      </c>
      <c r="I3" s="330">
        <f t="shared" ca="1" si="0"/>
        <v>2</v>
      </c>
      <c r="J3" s="330">
        <f t="shared" ca="1" si="0"/>
        <v>2.6666666666666665</v>
      </c>
      <c r="K3" s="330">
        <f t="shared" ca="1" si="0"/>
        <v>4.333333333333333</v>
      </c>
      <c r="L3" s="330">
        <f t="shared" ca="1" si="0"/>
        <v>4</v>
      </c>
      <c r="M3" s="330">
        <f t="shared" ca="1" si="0"/>
        <v>3</v>
      </c>
      <c r="N3" s="330">
        <f t="shared" ca="1" si="0"/>
        <v>2</v>
      </c>
      <c r="O3" s="330">
        <f t="shared" ca="1" si="0"/>
        <v>3</v>
      </c>
      <c r="P3" s="330">
        <f t="shared" ca="1" si="0"/>
        <v>4.333333333333333</v>
      </c>
      <c r="Q3" s="330">
        <f t="shared" ca="1" si="0"/>
        <v>2.6666666666666665</v>
      </c>
      <c r="R3" s="330">
        <f t="shared" ca="1" si="0"/>
        <v>2.6666666666666665</v>
      </c>
      <c r="S3" s="330">
        <f t="shared" ca="1" si="0"/>
        <v>3</v>
      </c>
      <c r="T3" s="331">
        <f t="shared" ca="1" si="0"/>
        <v>2.6666666666666665</v>
      </c>
      <c r="U3" s="330" t="str">
        <f t="shared" ca="1" si="0"/>
        <v>no</v>
      </c>
      <c r="V3" s="330" t="str">
        <f t="shared" ca="1" si="0"/>
        <v>no</v>
      </c>
      <c r="W3" s="330" t="str">
        <f t="shared" ca="1" si="0"/>
        <v>no</v>
      </c>
      <c r="X3" s="330" t="str">
        <f t="shared" ca="1" si="0"/>
        <v>no</v>
      </c>
      <c r="Y3" s="330" t="str">
        <f t="shared" ca="1" si="0"/>
        <v>no</v>
      </c>
      <c r="Z3" s="330" t="str">
        <f t="shared" ca="1" si="0"/>
        <v>no</v>
      </c>
      <c r="AA3" s="330" t="str">
        <f t="shared" ca="1" si="0"/>
        <v>no</v>
      </c>
      <c r="AB3" s="330" t="str">
        <f t="shared" ca="1" si="0"/>
        <v>no</v>
      </c>
      <c r="AC3" s="331" t="str">
        <f t="shared" ca="1" si="0"/>
        <v>no</v>
      </c>
      <c r="AD3" s="473">
        <f t="shared" ref="AD3:AD10" ca="1" si="1">SUMIF(C$12:AC$12,"&gt;0",C3:AC3)</f>
        <v>55.333333333333329</v>
      </c>
      <c r="AE3" s="474"/>
      <c r="AF3" s="474"/>
      <c r="AG3" s="475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35">
      <c r="A4" s="273" t="str">
        <f>"Average " &amp; A17</f>
        <v>Average Julia Hauch</v>
      </c>
      <c r="B4" s="274"/>
      <c r="C4" s="329">
        <f ca="1">IF(OR(C$2="no",SUM(C17:C21)=0),"no",AVERAGE(C17:C21))</f>
        <v>4.666666666666667</v>
      </c>
      <c r="D4" s="330">
        <f t="shared" ref="D4:AC4" ca="1" si="2">IF(OR(D$2="no",SUM(D17:D21)=0),"no",AVERAGE(D17:D21))</f>
        <v>4</v>
      </c>
      <c r="E4" s="330">
        <f t="shared" ca="1" si="2"/>
        <v>5.333333333333333</v>
      </c>
      <c r="F4" s="330">
        <f t="shared" ca="1" si="2"/>
        <v>3.3333333333333335</v>
      </c>
      <c r="G4" s="330">
        <f t="shared" ca="1" si="2"/>
        <v>3.3333333333333335</v>
      </c>
      <c r="H4" s="330">
        <f t="shared" ca="1" si="2"/>
        <v>5</v>
      </c>
      <c r="I4" s="330">
        <f t="shared" ca="1" si="2"/>
        <v>3.6666666666666665</v>
      </c>
      <c r="J4" s="330">
        <f t="shared" ca="1" si="2"/>
        <v>2.6666666666666665</v>
      </c>
      <c r="K4" s="330">
        <f t="shared" ca="1" si="2"/>
        <v>5</v>
      </c>
      <c r="L4" s="330">
        <f t="shared" ca="1" si="2"/>
        <v>5</v>
      </c>
      <c r="M4" s="330">
        <f t="shared" ca="1" si="2"/>
        <v>3</v>
      </c>
      <c r="N4" s="330">
        <f t="shared" ca="1" si="2"/>
        <v>4.333333333333333</v>
      </c>
      <c r="O4" s="330">
        <f t="shared" ca="1" si="2"/>
        <v>4.333333333333333</v>
      </c>
      <c r="P4" s="330">
        <f t="shared" ca="1" si="2"/>
        <v>4.666666666666667</v>
      </c>
      <c r="Q4" s="330">
        <f t="shared" ca="1" si="2"/>
        <v>3.6666666666666665</v>
      </c>
      <c r="R4" s="330">
        <f t="shared" ca="1" si="2"/>
        <v>2.3333333333333335</v>
      </c>
      <c r="S4" s="330">
        <f t="shared" ca="1" si="2"/>
        <v>3.3333333333333335</v>
      </c>
      <c r="T4" s="331">
        <f t="shared" ca="1" si="2"/>
        <v>3.3333333333333335</v>
      </c>
      <c r="U4" s="330" t="str">
        <f t="shared" ca="1" si="2"/>
        <v>no</v>
      </c>
      <c r="V4" s="330" t="str">
        <f t="shared" ca="1" si="2"/>
        <v>no</v>
      </c>
      <c r="W4" s="330" t="str">
        <f t="shared" ca="1" si="2"/>
        <v>no</v>
      </c>
      <c r="X4" s="330" t="str">
        <f t="shared" ca="1" si="2"/>
        <v>no</v>
      </c>
      <c r="Y4" s="330" t="str">
        <f t="shared" ca="1" si="2"/>
        <v>no</v>
      </c>
      <c r="Z4" s="330" t="str">
        <f t="shared" ca="1" si="2"/>
        <v>no</v>
      </c>
      <c r="AA4" s="330" t="str">
        <f t="shared" ca="1" si="2"/>
        <v>no</v>
      </c>
      <c r="AB4" s="330" t="str">
        <f t="shared" ca="1" si="2"/>
        <v>no</v>
      </c>
      <c r="AC4" s="331" t="str">
        <f t="shared" ca="1" si="2"/>
        <v>no</v>
      </c>
      <c r="AD4" s="473">
        <f t="shared" ca="1" si="1"/>
        <v>70.999999999999986</v>
      </c>
      <c r="AE4" s="474"/>
      <c r="AF4" s="474"/>
      <c r="AG4" s="475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35">
      <c r="A5" s="471" t="str">
        <f>IF($A$1="m","Average Top 1 Men","Average Top 1 Women")</f>
        <v>Average Top 1 Men</v>
      </c>
      <c r="B5" s="472"/>
      <c r="C5" s="327">
        <f ca="1">IF(C$2="no","no",OFFSET(Data!$A$1,MATCH($A5,Data!$DT:$DT,0)-1,MATCH("Total/"&amp;C$1,Data!$1:$1,0)-1))</f>
        <v>2.3333333333333335</v>
      </c>
      <c r="D5" s="328">
        <f ca="1">IF(D$2="no","no",OFFSET(Data!$A$1,MATCH($A5,Data!$DT:$DT,0)-1,MATCH("Total/"&amp;D$1,Data!$1:$1,0)-1))</f>
        <v>4.333333333333333</v>
      </c>
      <c r="E5" s="328">
        <f ca="1">IF(E$2="no","no",OFFSET(Data!$A$1,MATCH($A5,Data!$DT:$DT,0)-1,MATCH("Total/"&amp;E$1,Data!$1:$1,0)-1))</f>
        <v>4</v>
      </c>
      <c r="F5" s="328">
        <f ca="1">IF(F$2="no","no",OFFSET(Data!$A$1,MATCH($A5,Data!$DT:$DT,0)-1,MATCH("Total/"&amp;F$1,Data!$1:$1,0)-1))</f>
        <v>3.3333333333333335</v>
      </c>
      <c r="G5" s="328">
        <f ca="1">IF(G$2="no","no",OFFSET(Data!$A$1,MATCH($A5,Data!$DT:$DT,0)-1,MATCH("Total/"&amp;G$1,Data!$1:$1,0)-1))</f>
        <v>2</v>
      </c>
      <c r="H5" s="328">
        <f ca="1">IF(H$2="no","no",OFFSET(Data!$A$1,MATCH($A5,Data!$DT:$DT,0)-1,MATCH("Total/"&amp;H$1,Data!$1:$1,0)-1))</f>
        <v>3</v>
      </c>
      <c r="I5" s="328">
        <f ca="1">IF(I$2="no","no",OFFSET(Data!$A$1,MATCH($A5,Data!$DT:$DT,0)-1,MATCH("Total/"&amp;I$1,Data!$1:$1,0)-1))</f>
        <v>2</v>
      </c>
      <c r="J5" s="328">
        <f ca="1">IF(J$2="no","no",OFFSET(Data!$A$1,MATCH($A5,Data!$DT:$DT,0)-1,MATCH("Total/"&amp;J$1,Data!$1:$1,0)-1))</f>
        <v>2.6666666666666665</v>
      </c>
      <c r="K5" s="328">
        <f ca="1">IF(K$2="no","no",OFFSET(Data!$A$1,MATCH($A5,Data!$DT:$DT,0)-1,MATCH("Total/"&amp;K$1,Data!$1:$1,0)-1))</f>
        <v>4.333333333333333</v>
      </c>
      <c r="L5" s="328">
        <f ca="1">IF(L$2="no","no",OFFSET(Data!$A$1,MATCH($A5,Data!$DT:$DT,0)-1,MATCH("Total/"&amp;L$1,Data!$1:$1,0)-1))</f>
        <v>4</v>
      </c>
      <c r="M5" s="328">
        <f ca="1">IF(M$2="no","no",OFFSET(Data!$A$1,MATCH($A5,Data!$DT:$DT,0)-1,MATCH("Total/"&amp;M$1,Data!$1:$1,0)-1))</f>
        <v>3</v>
      </c>
      <c r="N5" s="328">
        <f ca="1">IF(N$2="no","no",OFFSET(Data!$A$1,MATCH($A5,Data!$DT:$DT,0)-1,MATCH("Total/"&amp;N$1,Data!$1:$1,0)-1))</f>
        <v>2</v>
      </c>
      <c r="O5" s="328">
        <f ca="1">IF(O$2="no","no",OFFSET(Data!$A$1,MATCH($A5,Data!$DT:$DT,0)-1,MATCH("Total/"&amp;O$1,Data!$1:$1,0)-1))</f>
        <v>3</v>
      </c>
      <c r="P5" s="328">
        <f ca="1">IF(P$2="no","no",OFFSET(Data!$A$1,MATCH($A5,Data!$DT:$DT,0)-1,MATCH("Total/"&amp;P$1,Data!$1:$1,0)-1))</f>
        <v>4.333333333333333</v>
      </c>
      <c r="Q5" s="328">
        <f ca="1">IF(Q$2="no","no",OFFSET(Data!$A$1,MATCH($A5,Data!$DT:$DT,0)-1,MATCH("Total/"&amp;Q$1,Data!$1:$1,0)-1))</f>
        <v>2.6666666666666665</v>
      </c>
      <c r="R5" s="328">
        <f ca="1">IF(R$2="no","no",OFFSET(Data!$A$1,MATCH($A5,Data!$DT:$DT,0)-1,MATCH("Total/"&amp;R$1,Data!$1:$1,0)-1))</f>
        <v>2.6666666666666665</v>
      </c>
      <c r="S5" s="328">
        <f ca="1">IF(S$2="no","no",OFFSET(Data!$A$1,MATCH($A5,Data!$DT:$DT,0)-1,MATCH("Total/"&amp;S$1,Data!$1:$1,0)-1))</f>
        <v>3</v>
      </c>
      <c r="T5" s="326">
        <f ca="1">IF(T$2="no","no",OFFSET(Data!$A$1,MATCH($A5,Data!$DT:$DT,0)-1,MATCH("Total/"&amp;T$1,Data!$1:$1,0)-1))</f>
        <v>2.6666666666666665</v>
      </c>
      <c r="U5" s="328" t="str">
        <f ca="1">IF(U$2="no","no",OFFSET(Data!$A$1,MATCH($A5,Data!$DT:$DT,0)-1,MATCH("Total/"&amp;U$1,Data!$1:$1,0)-1))</f>
        <v>no</v>
      </c>
      <c r="V5" s="328" t="str">
        <f ca="1">IF(V$2="no","no",OFFSET(Data!$A$1,MATCH($A5,Data!$DT:$DT,0)-1,MATCH("Total/"&amp;V$1,Data!$1:$1,0)-1))</f>
        <v>no</v>
      </c>
      <c r="W5" s="328" t="str">
        <f ca="1">IF(W$2="no","no",OFFSET(Data!$A$1,MATCH($A5,Data!$DT:$DT,0)-1,MATCH("Total/"&amp;W$1,Data!$1:$1,0)-1))</f>
        <v>no</v>
      </c>
      <c r="X5" s="328" t="str">
        <f ca="1">IF(X$2="no","no",OFFSET(Data!$A$1,MATCH($A5,Data!$DT:$DT,0)-1,MATCH("Total/"&amp;X$1,Data!$1:$1,0)-1))</f>
        <v>no</v>
      </c>
      <c r="Y5" s="328" t="str">
        <f ca="1">IF(Y$2="no","no",OFFSET(Data!$A$1,MATCH($A5,Data!$DT:$DT,0)-1,MATCH("Total/"&amp;Y$1,Data!$1:$1,0)-1))</f>
        <v>no</v>
      </c>
      <c r="Z5" s="328" t="str">
        <f ca="1">IF(Z$2="no","no",OFFSET(Data!$A$1,MATCH($A5,Data!$DT:$DT,0)-1,MATCH("Total/"&amp;Z$1,Data!$1:$1,0)-1))</f>
        <v>no</v>
      </c>
      <c r="AA5" s="328" t="str">
        <f ca="1">IF(AA$2="no","no",OFFSET(Data!$A$1,MATCH($A5,Data!$DT:$DT,0)-1,MATCH("Total/"&amp;AA$1,Data!$1:$1,0)-1))</f>
        <v>no</v>
      </c>
      <c r="AB5" s="328" t="str">
        <f ca="1">IF(AB$2="no","no",OFFSET(Data!$A$1,MATCH($A5,Data!$DT:$DT,0)-1,MATCH("Total/"&amp;AB$1,Data!$1:$1,0)-1))</f>
        <v>no</v>
      </c>
      <c r="AC5" s="326" t="str">
        <f ca="1">IF(AC$2="no","no",OFFSET(Data!$A$1,MATCH($A5,Data!$DT:$DT,0)-1,MATCH("Total/"&amp;AC$1,Data!$1:$1,0)-1))</f>
        <v>no</v>
      </c>
      <c r="AD5" s="473">
        <f t="shared" ca="1" si="1"/>
        <v>55.333333333333329</v>
      </c>
      <c r="AE5" s="474"/>
      <c r="AF5" s="474"/>
      <c r="AG5" s="475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35">
      <c r="A6" s="471" t="str">
        <f>IF($A$1="m","Average Top 5 Men","Average Top 5 Women")</f>
        <v>Average Top 5 Men</v>
      </c>
      <c r="B6" s="472"/>
      <c r="C6" s="327">
        <f ca="1">IF(C$2="no","no",OFFSET(Data!$A$1,MATCH($A6,Data!$DT:$DT,0)-1,MATCH("Total/"&amp;C$1,Data!$1:$1,0)-1))</f>
        <v>3.3333333333333335</v>
      </c>
      <c r="D6" s="328">
        <f ca="1">IF(D$2="no","no",OFFSET(Data!$A$1,MATCH($A6,Data!$DT:$DT,0)-1,MATCH("Total/"&amp;D$1,Data!$1:$1,0)-1))</f>
        <v>3.8</v>
      </c>
      <c r="E6" s="328">
        <f ca="1">IF(E$2="no","no",OFFSET(Data!$A$1,MATCH($A6,Data!$DT:$DT,0)-1,MATCH("Total/"&amp;E$1,Data!$1:$1,0)-1))</f>
        <v>4.0666666666666664</v>
      </c>
      <c r="F6" s="328">
        <f ca="1">IF(F$2="no","no",OFFSET(Data!$A$1,MATCH($A6,Data!$DT:$DT,0)-1,MATCH("Total/"&amp;F$1,Data!$1:$1,0)-1))</f>
        <v>3.0666666666666669</v>
      </c>
      <c r="G6" s="328">
        <f ca="1">IF(G$2="no","no",OFFSET(Data!$A$1,MATCH($A6,Data!$DT:$DT,0)-1,MATCH("Total/"&amp;G$1,Data!$1:$1,0)-1))</f>
        <v>2.5333333333333332</v>
      </c>
      <c r="H6" s="328">
        <f ca="1">IF(H$2="no","no",OFFSET(Data!$A$1,MATCH($A6,Data!$DT:$DT,0)-1,MATCH("Total/"&amp;H$1,Data!$1:$1,0)-1))</f>
        <v>3.5333333333333332</v>
      </c>
      <c r="I6" s="328">
        <f ca="1">IF(I$2="no","no",OFFSET(Data!$A$1,MATCH($A6,Data!$DT:$DT,0)-1,MATCH("Total/"&amp;I$1,Data!$1:$1,0)-1))</f>
        <v>2.8</v>
      </c>
      <c r="J6" s="328">
        <f ca="1">IF(J$2="no","no",OFFSET(Data!$A$1,MATCH($A6,Data!$DT:$DT,0)-1,MATCH("Total/"&amp;J$1,Data!$1:$1,0)-1))</f>
        <v>2.4666666666666668</v>
      </c>
      <c r="K6" s="328">
        <f ca="1">IF(K$2="no","no",OFFSET(Data!$A$1,MATCH($A6,Data!$DT:$DT,0)-1,MATCH("Total/"&amp;K$1,Data!$1:$1,0)-1))</f>
        <v>4.4666666666666668</v>
      </c>
      <c r="L6" s="328">
        <f ca="1">IF(L$2="no","no",OFFSET(Data!$A$1,MATCH($A6,Data!$DT:$DT,0)-1,MATCH("Total/"&amp;L$1,Data!$1:$1,0)-1))</f>
        <v>3.8666666666666667</v>
      </c>
      <c r="M6" s="328">
        <f ca="1">IF(M$2="no","no",OFFSET(Data!$A$1,MATCH($A6,Data!$DT:$DT,0)-1,MATCH("Total/"&amp;M$1,Data!$1:$1,0)-1))</f>
        <v>2.8</v>
      </c>
      <c r="N6" s="328">
        <f ca="1">IF(N$2="no","no",OFFSET(Data!$A$1,MATCH($A6,Data!$DT:$DT,0)-1,MATCH("Total/"&amp;N$1,Data!$1:$1,0)-1))</f>
        <v>2.6</v>
      </c>
      <c r="O6" s="328">
        <f ca="1">IF(O$2="no","no",OFFSET(Data!$A$1,MATCH($A6,Data!$DT:$DT,0)-1,MATCH("Total/"&amp;O$1,Data!$1:$1,0)-1))</f>
        <v>3.6</v>
      </c>
      <c r="P6" s="328">
        <f ca="1">IF(P$2="no","no",OFFSET(Data!$A$1,MATCH($A6,Data!$DT:$DT,0)-1,MATCH("Total/"&amp;P$1,Data!$1:$1,0)-1))</f>
        <v>4.0666666666666664</v>
      </c>
      <c r="Q6" s="328">
        <f ca="1">IF(Q$2="no","no",OFFSET(Data!$A$1,MATCH($A6,Data!$DT:$DT,0)-1,MATCH("Total/"&amp;Q$1,Data!$1:$1,0)-1))</f>
        <v>2.7333333333333334</v>
      </c>
      <c r="R6" s="328">
        <f ca="1">IF(R$2="no","no",OFFSET(Data!$A$1,MATCH($A6,Data!$DT:$DT,0)-1,MATCH("Total/"&amp;R$1,Data!$1:$1,0)-1))</f>
        <v>2.5333333333333332</v>
      </c>
      <c r="S6" s="328">
        <f ca="1">IF(S$2="no","no",OFFSET(Data!$A$1,MATCH($A6,Data!$DT:$DT,0)-1,MATCH("Total/"&amp;S$1,Data!$1:$1,0)-1))</f>
        <v>2.5333333333333332</v>
      </c>
      <c r="T6" s="326">
        <f ca="1">IF(T$2="no","no",OFFSET(Data!$A$1,MATCH($A6,Data!$DT:$DT,0)-1,MATCH("Total/"&amp;T$1,Data!$1:$1,0)-1))</f>
        <v>3.2</v>
      </c>
      <c r="U6" s="328" t="str">
        <f ca="1">IF(U$2="no","no",OFFSET(Data!$A$1,MATCH($A6,Data!$DT:$DT,0)-1,MATCH("Total/"&amp;U$1,Data!$1:$1,0)-1))</f>
        <v>no</v>
      </c>
      <c r="V6" s="328" t="str">
        <f ca="1">IF(V$2="no","no",OFFSET(Data!$A$1,MATCH($A6,Data!$DT:$DT,0)-1,MATCH("Total/"&amp;V$1,Data!$1:$1,0)-1))</f>
        <v>no</v>
      </c>
      <c r="W6" s="328" t="str">
        <f ca="1">IF(W$2="no","no",OFFSET(Data!$A$1,MATCH($A6,Data!$DT:$DT,0)-1,MATCH("Total/"&amp;W$1,Data!$1:$1,0)-1))</f>
        <v>no</v>
      </c>
      <c r="X6" s="328" t="str">
        <f ca="1">IF(X$2="no","no",OFFSET(Data!$A$1,MATCH($A6,Data!$DT:$DT,0)-1,MATCH("Total/"&amp;X$1,Data!$1:$1,0)-1))</f>
        <v>no</v>
      </c>
      <c r="Y6" s="328" t="str">
        <f ca="1">IF(Y$2="no","no",OFFSET(Data!$A$1,MATCH($A6,Data!$DT:$DT,0)-1,MATCH("Total/"&amp;Y$1,Data!$1:$1,0)-1))</f>
        <v>no</v>
      </c>
      <c r="Z6" s="328" t="str">
        <f ca="1">IF(Z$2="no","no",OFFSET(Data!$A$1,MATCH($A6,Data!$DT:$DT,0)-1,MATCH("Total/"&amp;Z$1,Data!$1:$1,0)-1))</f>
        <v>no</v>
      </c>
      <c r="AA6" s="328" t="str">
        <f ca="1">IF(AA$2="no","no",OFFSET(Data!$A$1,MATCH($A6,Data!$DT:$DT,0)-1,MATCH("Total/"&amp;AA$1,Data!$1:$1,0)-1))</f>
        <v>no</v>
      </c>
      <c r="AB6" s="328" t="str">
        <f ca="1">IF(AB$2="no","no",OFFSET(Data!$A$1,MATCH($A6,Data!$DT:$DT,0)-1,MATCH("Total/"&amp;AB$1,Data!$1:$1,0)-1))</f>
        <v>no</v>
      </c>
      <c r="AC6" s="326" t="str">
        <f ca="1">IF(AC$2="no","no",OFFSET(Data!$A$1,MATCH($A6,Data!$DT:$DT,0)-1,MATCH("Total/"&amp;AC$1,Data!$1:$1,0)-1))</f>
        <v>no</v>
      </c>
      <c r="AD6" s="473">
        <f t="shared" ca="1" si="1"/>
        <v>58</v>
      </c>
      <c r="AE6" s="474"/>
      <c r="AF6" s="474"/>
      <c r="AG6" s="475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35">
      <c r="A7" s="471" t="str">
        <f>IF($A$1="m","Average Top 10 Men","Average Top 10 Women")</f>
        <v>Average Top 10 Men</v>
      </c>
      <c r="B7" s="472"/>
      <c r="C7" s="327">
        <f ca="1">IF(C$2="no","no",OFFSET(Data!$A$1,MATCH($A7,Data!$DT:$DT,0)-1,MATCH("Total/"&amp;C$1,Data!$1:$1,0)-1))</f>
        <v>3.4242424242424243</v>
      </c>
      <c r="D7" s="328">
        <f ca="1">IF(D$2="no","no",OFFSET(Data!$A$1,MATCH($A7,Data!$DT:$DT,0)-1,MATCH("Total/"&amp;D$1,Data!$1:$1,0)-1))</f>
        <v>4.1515151515151514</v>
      </c>
      <c r="E7" s="328">
        <f ca="1">IF(E$2="no","no",OFFSET(Data!$A$1,MATCH($A7,Data!$DT:$DT,0)-1,MATCH("Total/"&amp;E$1,Data!$1:$1,0)-1))</f>
        <v>4.1515151515151514</v>
      </c>
      <c r="F7" s="328">
        <f ca="1">IF(F$2="no","no",OFFSET(Data!$A$1,MATCH($A7,Data!$DT:$DT,0)-1,MATCH("Total/"&amp;F$1,Data!$1:$1,0)-1))</f>
        <v>3.0909090909090908</v>
      </c>
      <c r="G7" s="328">
        <f ca="1">IF(G$2="no","no",OFFSET(Data!$A$1,MATCH($A7,Data!$DT:$DT,0)-1,MATCH("Total/"&amp;G$1,Data!$1:$1,0)-1))</f>
        <v>2.606060606060606</v>
      </c>
      <c r="H7" s="328">
        <f ca="1">IF(H$2="no","no",OFFSET(Data!$A$1,MATCH($A7,Data!$DT:$DT,0)-1,MATCH("Total/"&amp;H$1,Data!$1:$1,0)-1))</f>
        <v>3.7575757575757578</v>
      </c>
      <c r="I7" s="328">
        <f ca="1">IF(I$2="no","no",OFFSET(Data!$A$1,MATCH($A7,Data!$DT:$DT,0)-1,MATCH("Total/"&amp;I$1,Data!$1:$1,0)-1))</f>
        <v>2.8484848484848486</v>
      </c>
      <c r="J7" s="328">
        <f ca="1">IF(J$2="no","no",OFFSET(Data!$A$1,MATCH($A7,Data!$DT:$DT,0)-1,MATCH("Total/"&amp;J$1,Data!$1:$1,0)-1))</f>
        <v>2.4242424242424243</v>
      </c>
      <c r="K7" s="328">
        <f ca="1">IF(K$2="no","no",OFFSET(Data!$A$1,MATCH($A7,Data!$DT:$DT,0)-1,MATCH("Total/"&amp;K$1,Data!$1:$1,0)-1))</f>
        <v>4.6363636363636367</v>
      </c>
      <c r="L7" s="328">
        <f ca="1">IF(L$2="no","no",OFFSET(Data!$A$1,MATCH($A7,Data!$DT:$DT,0)-1,MATCH("Total/"&amp;L$1,Data!$1:$1,0)-1))</f>
        <v>4</v>
      </c>
      <c r="M7" s="328">
        <f ca="1">IF(M$2="no","no",OFFSET(Data!$A$1,MATCH($A7,Data!$DT:$DT,0)-1,MATCH("Total/"&amp;M$1,Data!$1:$1,0)-1))</f>
        <v>3.1212121212121211</v>
      </c>
      <c r="N7" s="328">
        <f ca="1">IF(N$2="no","no",OFFSET(Data!$A$1,MATCH($A7,Data!$DT:$DT,0)-1,MATCH("Total/"&amp;N$1,Data!$1:$1,0)-1))</f>
        <v>2.7878787878787881</v>
      </c>
      <c r="O7" s="328">
        <f ca="1">IF(O$2="no","no",OFFSET(Data!$A$1,MATCH($A7,Data!$DT:$DT,0)-1,MATCH("Total/"&amp;O$1,Data!$1:$1,0)-1))</f>
        <v>3.9090909090909092</v>
      </c>
      <c r="P7" s="328">
        <f ca="1">IF(P$2="no","no",OFFSET(Data!$A$1,MATCH($A7,Data!$DT:$DT,0)-1,MATCH("Total/"&amp;P$1,Data!$1:$1,0)-1))</f>
        <v>4.2121212121212119</v>
      </c>
      <c r="Q7" s="328">
        <f ca="1">IF(Q$2="no","no",OFFSET(Data!$A$1,MATCH($A7,Data!$DT:$DT,0)-1,MATCH("Total/"&amp;Q$1,Data!$1:$1,0)-1))</f>
        <v>3.1212121212121211</v>
      </c>
      <c r="R7" s="328">
        <f ca="1">IF(R$2="no","no",OFFSET(Data!$A$1,MATCH($A7,Data!$DT:$DT,0)-1,MATCH("Total/"&amp;R$1,Data!$1:$1,0)-1))</f>
        <v>2.6666666666666665</v>
      </c>
      <c r="S7" s="328">
        <f ca="1">IF(S$2="no","no",OFFSET(Data!$A$1,MATCH($A7,Data!$DT:$DT,0)-1,MATCH("Total/"&amp;S$1,Data!$1:$1,0)-1))</f>
        <v>2.5454545454545454</v>
      </c>
      <c r="T7" s="326">
        <f ca="1">IF(T$2="no","no",OFFSET(Data!$A$1,MATCH($A7,Data!$DT:$DT,0)-1,MATCH("Total/"&amp;T$1,Data!$1:$1,0)-1))</f>
        <v>3.2121212121212119</v>
      </c>
      <c r="U7" s="328" t="str">
        <f ca="1">IF(U$2="no","no",OFFSET(Data!$A$1,MATCH($A7,Data!$DT:$DT,0)-1,MATCH("Total/"&amp;U$1,Data!$1:$1,0)-1))</f>
        <v>no</v>
      </c>
      <c r="V7" s="328" t="str">
        <f ca="1">IF(V$2="no","no",OFFSET(Data!$A$1,MATCH($A7,Data!$DT:$DT,0)-1,MATCH("Total/"&amp;V$1,Data!$1:$1,0)-1))</f>
        <v>no</v>
      </c>
      <c r="W7" s="328" t="str">
        <f ca="1">IF(W$2="no","no",OFFSET(Data!$A$1,MATCH($A7,Data!$DT:$DT,0)-1,MATCH("Total/"&amp;W$1,Data!$1:$1,0)-1))</f>
        <v>no</v>
      </c>
      <c r="X7" s="328" t="str">
        <f ca="1">IF(X$2="no","no",OFFSET(Data!$A$1,MATCH($A7,Data!$DT:$DT,0)-1,MATCH("Total/"&amp;X$1,Data!$1:$1,0)-1))</f>
        <v>no</v>
      </c>
      <c r="Y7" s="328" t="str">
        <f ca="1">IF(Y$2="no","no",OFFSET(Data!$A$1,MATCH($A7,Data!$DT:$DT,0)-1,MATCH("Total/"&amp;Y$1,Data!$1:$1,0)-1))</f>
        <v>no</v>
      </c>
      <c r="Z7" s="328" t="str">
        <f ca="1">IF(Z$2="no","no",OFFSET(Data!$A$1,MATCH($A7,Data!$DT:$DT,0)-1,MATCH("Total/"&amp;Z$1,Data!$1:$1,0)-1))</f>
        <v>no</v>
      </c>
      <c r="AA7" s="328" t="str">
        <f ca="1">IF(AA$2="no","no",OFFSET(Data!$A$1,MATCH($A7,Data!$DT:$DT,0)-1,MATCH("Total/"&amp;AA$1,Data!$1:$1,0)-1))</f>
        <v>no</v>
      </c>
      <c r="AB7" s="328" t="str">
        <f ca="1">IF(AB$2="no","no",OFFSET(Data!$A$1,MATCH($A7,Data!$DT:$DT,0)-1,MATCH("Total/"&amp;AB$1,Data!$1:$1,0)-1))</f>
        <v>no</v>
      </c>
      <c r="AC7" s="326" t="str">
        <f ca="1">IF(AC$2="no","no",OFFSET(Data!$A$1,MATCH($A7,Data!$DT:$DT,0)-1,MATCH("Total/"&amp;AC$1,Data!$1:$1,0)-1))</f>
        <v>no</v>
      </c>
      <c r="AD7" s="473">
        <f t="shared" ca="1" si="1"/>
        <v>60.666666666666671</v>
      </c>
      <c r="AE7" s="474"/>
      <c r="AF7" s="474"/>
      <c r="AG7" s="475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35">
      <c r="A8" s="471" t="str">
        <f>IF($A$1="m","Average Top 20 Men","Average Top 20 Women")</f>
        <v>Average Top 20 Men</v>
      </c>
      <c r="B8" s="472"/>
      <c r="C8" s="327">
        <f ca="1">IF(C$2="no","no",OFFSET(Data!$A$1,MATCH($A8,Data!$DT:$DT,0)-1,MATCH("Total/"&amp;C$1,Data!$1:$1,0)-1))</f>
        <v>3.5873015873015874</v>
      </c>
      <c r="D8" s="328">
        <f ca="1">IF(D$2="no","no",OFFSET(Data!$A$1,MATCH($A8,Data!$DT:$DT,0)-1,MATCH("Total/"&amp;D$1,Data!$1:$1,0)-1))</f>
        <v>4.1428571428571432</v>
      </c>
      <c r="E8" s="328">
        <f ca="1">IF(E$2="no","no",OFFSET(Data!$A$1,MATCH($A8,Data!$DT:$DT,0)-1,MATCH("Total/"&amp;E$1,Data!$1:$1,0)-1))</f>
        <v>4.412698412698413</v>
      </c>
      <c r="F8" s="328">
        <f ca="1">IF(F$2="no","no",OFFSET(Data!$A$1,MATCH($A8,Data!$DT:$DT,0)-1,MATCH("Total/"&amp;F$1,Data!$1:$1,0)-1))</f>
        <v>3.0952380952380953</v>
      </c>
      <c r="G8" s="328">
        <f ca="1">IF(G$2="no","no",OFFSET(Data!$A$1,MATCH($A8,Data!$DT:$DT,0)-1,MATCH("Total/"&amp;G$1,Data!$1:$1,0)-1))</f>
        <v>2.7619047619047619</v>
      </c>
      <c r="H8" s="328">
        <f ca="1">IF(H$2="no","no",OFFSET(Data!$A$1,MATCH($A8,Data!$DT:$DT,0)-1,MATCH("Total/"&amp;H$1,Data!$1:$1,0)-1))</f>
        <v>3.9365079365079363</v>
      </c>
      <c r="I8" s="328">
        <f ca="1">IF(I$2="no","no",OFFSET(Data!$A$1,MATCH($A8,Data!$DT:$DT,0)-1,MATCH("Total/"&amp;I$1,Data!$1:$1,0)-1))</f>
        <v>2.9047619047619047</v>
      </c>
      <c r="J8" s="328">
        <f ca="1">IF(J$2="no","no",OFFSET(Data!$A$1,MATCH($A8,Data!$DT:$DT,0)-1,MATCH("Total/"&amp;J$1,Data!$1:$1,0)-1))</f>
        <v>2.5873015873015874</v>
      </c>
      <c r="K8" s="328">
        <f ca="1">IF(K$2="no","no",OFFSET(Data!$A$1,MATCH($A8,Data!$DT:$DT,0)-1,MATCH("Total/"&amp;K$1,Data!$1:$1,0)-1))</f>
        <v>4.6349206349206353</v>
      </c>
      <c r="L8" s="328">
        <f ca="1">IF(L$2="no","no",OFFSET(Data!$A$1,MATCH($A8,Data!$DT:$DT,0)-1,MATCH("Total/"&amp;L$1,Data!$1:$1,0)-1))</f>
        <v>4.333333333333333</v>
      </c>
      <c r="M8" s="328">
        <f ca="1">IF(M$2="no","no",OFFSET(Data!$A$1,MATCH($A8,Data!$DT:$DT,0)-1,MATCH("Total/"&amp;M$1,Data!$1:$1,0)-1))</f>
        <v>3.1111111111111112</v>
      </c>
      <c r="N8" s="328">
        <f ca="1">IF(N$2="no","no",OFFSET(Data!$A$1,MATCH($A8,Data!$DT:$DT,0)-1,MATCH("Total/"&amp;N$1,Data!$1:$1,0)-1))</f>
        <v>2.9841269841269842</v>
      </c>
      <c r="O8" s="328">
        <f ca="1">IF(O$2="no","no",OFFSET(Data!$A$1,MATCH($A8,Data!$DT:$DT,0)-1,MATCH("Total/"&amp;O$1,Data!$1:$1,0)-1))</f>
        <v>4.0476190476190474</v>
      </c>
      <c r="P8" s="328">
        <f ca="1">IF(P$2="no","no",OFFSET(Data!$A$1,MATCH($A8,Data!$DT:$DT,0)-1,MATCH("Total/"&amp;P$1,Data!$1:$1,0)-1))</f>
        <v>4.2222222222222223</v>
      </c>
      <c r="Q8" s="328">
        <f ca="1">IF(Q$2="no","no",OFFSET(Data!$A$1,MATCH($A8,Data!$DT:$DT,0)-1,MATCH("Total/"&amp;Q$1,Data!$1:$1,0)-1))</f>
        <v>3.1111111111111112</v>
      </c>
      <c r="R8" s="328">
        <f ca="1">IF(R$2="no","no",OFFSET(Data!$A$1,MATCH($A8,Data!$DT:$DT,0)-1,MATCH("Total/"&amp;R$1,Data!$1:$1,0)-1))</f>
        <v>2.8571428571428572</v>
      </c>
      <c r="S8" s="328">
        <f ca="1">IF(S$2="no","no",OFFSET(Data!$A$1,MATCH($A8,Data!$DT:$DT,0)-1,MATCH("Total/"&amp;S$1,Data!$1:$1,0)-1))</f>
        <v>2.5396825396825395</v>
      </c>
      <c r="T8" s="326">
        <f ca="1">IF(T$2="no","no",OFFSET(Data!$A$1,MATCH($A8,Data!$DT:$DT,0)-1,MATCH("Total/"&amp;T$1,Data!$1:$1,0)-1))</f>
        <v>3.2222222222222223</v>
      </c>
      <c r="U8" s="328" t="str">
        <f ca="1">IF(U$2="no","no",OFFSET(Data!$A$1,MATCH($A8,Data!$DT:$DT,0)-1,MATCH("Total/"&amp;U$1,Data!$1:$1,0)-1))</f>
        <v>no</v>
      </c>
      <c r="V8" s="328" t="str">
        <f ca="1">IF(V$2="no","no",OFFSET(Data!$A$1,MATCH($A8,Data!$DT:$DT,0)-1,MATCH("Total/"&amp;V$1,Data!$1:$1,0)-1))</f>
        <v>no</v>
      </c>
      <c r="W8" s="328" t="str">
        <f ca="1">IF(W$2="no","no",OFFSET(Data!$A$1,MATCH($A8,Data!$DT:$DT,0)-1,MATCH("Total/"&amp;W$1,Data!$1:$1,0)-1))</f>
        <v>no</v>
      </c>
      <c r="X8" s="328" t="str">
        <f ca="1">IF(X$2="no","no",OFFSET(Data!$A$1,MATCH($A8,Data!$DT:$DT,0)-1,MATCH("Total/"&amp;X$1,Data!$1:$1,0)-1))</f>
        <v>no</v>
      </c>
      <c r="Y8" s="328" t="str">
        <f ca="1">IF(Y$2="no","no",OFFSET(Data!$A$1,MATCH($A8,Data!$DT:$DT,0)-1,MATCH("Total/"&amp;Y$1,Data!$1:$1,0)-1))</f>
        <v>no</v>
      </c>
      <c r="Z8" s="328" t="str">
        <f ca="1">IF(Z$2="no","no",OFFSET(Data!$A$1,MATCH($A8,Data!$DT:$DT,0)-1,MATCH("Total/"&amp;Z$1,Data!$1:$1,0)-1))</f>
        <v>no</v>
      </c>
      <c r="AA8" s="328" t="str">
        <f ca="1">IF(AA$2="no","no",OFFSET(Data!$A$1,MATCH($A8,Data!$DT:$DT,0)-1,MATCH("Total/"&amp;AA$1,Data!$1:$1,0)-1))</f>
        <v>no</v>
      </c>
      <c r="AB8" s="328" t="str">
        <f ca="1">IF(AB$2="no","no",OFFSET(Data!$A$1,MATCH($A8,Data!$DT:$DT,0)-1,MATCH("Total/"&amp;AB$1,Data!$1:$1,0)-1))</f>
        <v>no</v>
      </c>
      <c r="AC8" s="326" t="str">
        <f ca="1">IF(AC$2="no","no",OFFSET(Data!$A$1,MATCH($A8,Data!$DT:$DT,0)-1,MATCH("Total/"&amp;AC$1,Data!$1:$1,0)-1))</f>
        <v>no</v>
      </c>
      <c r="AD8" s="473">
        <f t="shared" ca="1" si="1"/>
        <v>62.492063492063494</v>
      </c>
      <c r="AE8" s="474"/>
      <c r="AF8" s="474"/>
      <c r="AG8" s="475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35">
      <c r="A9" s="471" t="str">
        <f>IF($A$1="m","Average Top 30 Men","Average Top 30 Women")</f>
        <v>Average Top 30 Men</v>
      </c>
      <c r="B9" s="472"/>
      <c r="C9" s="327">
        <f ca="1">IF(C$2="no","no",OFFSET(Data!$A$1,MATCH($A9,Data!$DT:$DT,0)-1,MATCH("Total/"&amp;C$1,Data!$1:$1,0)-1))</f>
        <v>3.6444444444444444</v>
      </c>
      <c r="D9" s="328">
        <f ca="1">IF(D$2="no","no",OFFSET(Data!$A$1,MATCH($A9,Data!$DT:$DT,0)-1,MATCH("Total/"&amp;D$1,Data!$1:$1,0)-1))</f>
        <v>4.2777777777777777</v>
      </c>
      <c r="E9" s="328">
        <f ca="1">IF(E$2="no","no",OFFSET(Data!$A$1,MATCH($A9,Data!$DT:$DT,0)-1,MATCH("Total/"&amp;E$1,Data!$1:$1,0)-1))</f>
        <v>4.4333333333333336</v>
      </c>
      <c r="F9" s="328">
        <f ca="1">IF(F$2="no","no",OFFSET(Data!$A$1,MATCH($A9,Data!$DT:$DT,0)-1,MATCH("Total/"&amp;F$1,Data!$1:$1,0)-1))</f>
        <v>3.1555555555555554</v>
      </c>
      <c r="G9" s="328">
        <f ca="1">IF(G$2="no","no",OFFSET(Data!$A$1,MATCH($A9,Data!$DT:$DT,0)-1,MATCH("Total/"&amp;G$1,Data!$1:$1,0)-1))</f>
        <v>2.7888888888888888</v>
      </c>
      <c r="H9" s="328">
        <f ca="1">IF(H$2="no","no",OFFSET(Data!$A$1,MATCH($A9,Data!$DT:$DT,0)-1,MATCH("Total/"&amp;H$1,Data!$1:$1,0)-1))</f>
        <v>4.0888888888888886</v>
      </c>
      <c r="I9" s="328">
        <f ca="1">IF(I$2="no","no",OFFSET(Data!$A$1,MATCH($A9,Data!$DT:$DT,0)-1,MATCH("Total/"&amp;I$1,Data!$1:$1,0)-1))</f>
        <v>2.9555555555555557</v>
      </c>
      <c r="J9" s="328">
        <f ca="1">IF(J$2="no","no",OFFSET(Data!$A$1,MATCH($A9,Data!$DT:$DT,0)-1,MATCH("Total/"&amp;J$1,Data!$1:$1,0)-1))</f>
        <v>2.6666666666666665</v>
      </c>
      <c r="K9" s="328">
        <f ca="1">IF(K$2="no","no",OFFSET(Data!$A$1,MATCH($A9,Data!$DT:$DT,0)-1,MATCH("Total/"&amp;K$1,Data!$1:$1,0)-1))</f>
        <v>4.7444444444444445</v>
      </c>
      <c r="L9" s="328">
        <f ca="1">IF(L$2="no","no",OFFSET(Data!$A$1,MATCH($A9,Data!$DT:$DT,0)-1,MATCH("Total/"&amp;L$1,Data!$1:$1,0)-1))</f>
        <v>4.4111111111111114</v>
      </c>
      <c r="M9" s="328">
        <f ca="1">IF(M$2="no","no",OFFSET(Data!$A$1,MATCH($A9,Data!$DT:$DT,0)-1,MATCH("Total/"&amp;M$1,Data!$1:$1,0)-1))</f>
        <v>3.1666666666666665</v>
      </c>
      <c r="N9" s="328">
        <f ca="1">IF(N$2="no","no",OFFSET(Data!$A$1,MATCH($A9,Data!$DT:$DT,0)-1,MATCH("Total/"&amp;N$1,Data!$1:$1,0)-1))</f>
        <v>3.1333333333333333</v>
      </c>
      <c r="O9" s="328">
        <f ca="1">IF(O$2="no","no",OFFSET(Data!$A$1,MATCH($A9,Data!$DT:$DT,0)-1,MATCH("Total/"&amp;O$1,Data!$1:$1,0)-1))</f>
        <v>4.177777777777778</v>
      </c>
      <c r="P9" s="328">
        <f ca="1">IF(P$2="no","no",OFFSET(Data!$A$1,MATCH($A9,Data!$DT:$DT,0)-1,MATCH("Total/"&amp;P$1,Data!$1:$1,0)-1))</f>
        <v>4.3444444444444441</v>
      </c>
      <c r="Q9" s="328">
        <f ca="1">IF(Q$2="no","no",OFFSET(Data!$A$1,MATCH($A9,Data!$DT:$DT,0)-1,MATCH("Total/"&amp;Q$1,Data!$1:$1,0)-1))</f>
        <v>3.1333333333333333</v>
      </c>
      <c r="R9" s="328">
        <f ca="1">IF(R$2="no","no",OFFSET(Data!$A$1,MATCH($A9,Data!$DT:$DT,0)-1,MATCH("Total/"&amp;R$1,Data!$1:$1,0)-1))</f>
        <v>2.8888888888888888</v>
      </c>
      <c r="S9" s="328">
        <f ca="1">IF(S$2="no","no",OFFSET(Data!$A$1,MATCH($A9,Data!$DT:$DT,0)-1,MATCH("Total/"&amp;S$1,Data!$1:$1,0)-1))</f>
        <v>2.6333333333333333</v>
      </c>
      <c r="T9" s="326">
        <f ca="1">IF(T$2="no","no",OFFSET(Data!$A$1,MATCH($A9,Data!$DT:$DT,0)-1,MATCH("Total/"&amp;T$1,Data!$1:$1,0)-1))</f>
        <v>3.1555555555555554</v>
      </c>
      <c r="U9" s="328" t="str">
        <f ca="1">IF(U$2="no","no",OFFSET(Data!$A$1,MATCH($A9,Data!$DT:$DT,0)-1,MATCH("Total/"&amp;U$1,Data!$1:$1,0)-1))</f>
        <v>no</v>
      </c>
      <c r="V9" s="328" t="str">
        <f ca="1">IF(V$2="no","no",OFFSET(Data!$A$1,MATCH($A9,Data!$DT:$DT,0)-1,MATCH("Total/"&amp;V$1,Data!$1:$1,0)-1))</f>
        <v>no</v>
      </c>
      <c r="W9" s="328" t="str">
        <f ca="1">IF(W$2="no","no",OFFSET(Data!$A$1,MATCH($A9,Data!$DT:$DT,0)-1,MATCH("Total/"&amp;W$1,Data!$1:$1,0)-1))</f>
        <v>no</v>
      </c>
      <c r="X9" s="328" t="str">
        <f ca="1">IF(X$2="no","no",OFFSET(Data!$A$1,MATCH($A9,Data!$DT:$DT,0)-1,MATCH("Total/"&amp;X$1,Data!$1:$1,0)-1))</f>
        <v>no</v>
      </c>
      <c r="Y9" s="328" t="str">
        <f ca="1">IF(Y$2="no","no",OFFSET(Data!$A$1,MATCH($A9,Data!$DT:$DT,0)-1,MATCH("Total/"&amp;Y$1,Data!$1:$1,0)-1))</f>
        <v>no</v>
      </c>
      <c r="Z9" s="328" t="str">
        <f ca="1">IF(Z$2="no","no",OFFSET(Data!$A$1,MATCH($A9,Data!$DT:$DT,0)-1,MATCH("Total/"&amp;Z$1,Data!$1:$1,0)-1))</f>
        <v>no</v>
      </c>
      <c r="AA9" s="328" t="str">
        <f ca="1">IF(AA$2="no","no",OFFSET(Data!$A$1,MATCH($A9,Data!$DT:$DT,0)-1,MATCH("Total/"&amp;AA$1,Data!$1:$1,0)-1))</f>
        <v>no</v>
      </c>
      <c r="AB9" s="328" t="str">
        <f ca="1">IF(AB$2="no","no",OFFSET(Data!$A$1,MATCH($A9,Data!$DT:$DT,0)-1,MATCH("Total/"&amp;AB$1,Data!$1:$1,0)-1))</f>
        <v>no</v>
      </c>
      <c r="AC9" s="326" t="str">
        <f ca="1">IF(AC$2="no","no",OFFSET(Data!$A$1,MATCH($A9,Data!$DT:$DT,0)-1,MATCH("Total/"&amp;AC$1,Data!$1:$1,0)-1))</f>
        <v>no</v>
      </c>
      <c r="AD9" s="473">
        <f t="shared" ca="1" si="1"/>
        <v>63.8</v>
      </c>
      <c r="AE9" s="474"/>
      <c r="AF9" s="474"/>
      <c r="AG9" s="475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" thickBot="1" x14ac:dyDescent="0.4">
      <c r="A10" s="490" t="str">
        <f>IF($A$1="m","Average Men","Average Women")</f>
        <v>Average Men</v>
      </c>
      <c r="B10" s="491"/>
      <c r="C10" s="327">
        <f ca="1">IF(C$2="no","no",OFFSET(Data!$A$1,MATCH($A10,Data!$DT:$DT,0)-1,MATCH("Total/"&amp;C$1,Data!$1:$1,0)-1))</f>
        <v>3.8502673796791442</v>
      </c>
      <c r="D10" s="328">
        <f ca="1">IF(D$2="no","no",OFFSET(Data!$A$1,MATCH($A10,Data!$DT:$DT,0)-1,MATCH("Total/"&amp;D$1,Data!$1:$1,0)-1))</f>
        <v>4.5882352941176467</v>
      </c>
      <c r="E10" s="328">
        <f ca="1">IF(E$2="no","no",OFFSET(Data!$A$1,MATCH($A10,Data!$DT:$DT,0)-1,MATCH("Total/"&amp;E$1,Data!$1:$1,0)-1))</f>
        <v>4.8609625668449201</v>
      </c>
      <c r="F10" s="328">
        <f ca="1">IF(F$2="no","no",OFFSET(Data!$A$1,MATCH($A10,Data!$DT:$DT,0)-1,MATCH("Total/"&amp;F$1,Data!$1:$1,0)-1))</f>
        <v>3.3155080213903743</v>
      </c>
      <c r="G10" s="328">
        <f ca="1">IF(G$2="no","no",OFFSET(Data!$A$1,MATCH($A10,Data!$DT:$DT,0)-1,MATCH("Total/"&amp;G$1,Data!$1:$1,0)-1))</f>
        <v>2.9839572192513368</v>
      </c>
      <c r="H10" s="328">
        <f ca="1">IF(H$2="no","no",OFFSET(Data!$A$1,MATCH($A10,Data!$DT:$DT,0)-1,MATCH("Total/"&amp;H$1,Data!$1:$1,0)-1))</f>
        <v>4.4385026737967914</v>
      </c>
      <c r="I10" s="328">
        <f ca="1">IF(I$2="no","no",OFFSET(Data!$A$1,MATCH($A10,Data!$DT:$DT,0)-1,MATCH("Total/"&amp;I$1,Data!$1:$1,0)-1))</f>
        <v>2.9465240641711228</v>
      </c>
      <c r="J10" s="328">
        <f ca="1">IF(J$2="no","no",OFFSET(Data!$A$1,MATCH($A10,Data!$DT:$DT,0)-1,MATCH("Total/"&amp;J$1,Data!$1:$1,0)-1))</f>
        <v>2.8342245989304811</v>
      </c>
      <c r="K10" s="328">
        <f ca="1">IF(K$2="no","no",OFFSET(Data!$A$1,MATCH($A10,Data!$DT:$DT,0)-1,MATCH("Total/"&amp;K$1,Data!$1:$1,0)-1))</f>
        <v>5.0213903743315509</v>
      </c>
      <c r="L10" s="328">
        <f ca="1">IF(L$2="no","no",OFFSET(Data!$A$1,MATCH($A10,Data!$DT:$DT,0)-1,MATCH("Total/"&amp;L$1,Data!$1:$1,0)-1))</f>
        <v>4.6363636363636367</v>
      </c>
      <c r="M10" s="328">
        <f ca="1">IF(M$2="no","no",OFFSET(Data!$A$1,MATCH($A10,Data!$DT:$DT,0)-1,MATCH("Total/"&amp;M$1,Data!$1:$1,0)-1))</f>
        <v>3.2727272727272729</v>
      </c>
      <c r="N10" s="328">
        <f ca="1">IF(N$2="no","no",OFFSET(Data!$A$1,MATCH($A10,Data!$DT:$DT,0)-1,MATCH("Total/"&amp;N$1,Data!$1:$1,0)-1))</f>
        <v>3.4117647058823528</v>
      </c>
      <c r="O10" s="328">
        <f ca="1">IF(O$2="no","no",OFFSET(Data!$A$1,MATCH($A10,Data!$DT:$DT,0)-1,MATCH("Total/"&amp;O$1,Data!$1:$1,0)-1))</f>
        <v>4.4545454545454541</v>
      </c>
      <c r="P10" s="328">
        <f ca="1">IF(P$2="no","no",OFFSET(Data!$A$1,MATCH($A10,Data!$DT:$DT,0)-1,MATCH("Total/"&amp;P$1,Data!$1:$1,0)-1))</f>
        <v>4.5935828877005349</v>
      </c>
      <c r="Q10" s="328">
        <f ca="1">IF(Q$2="no","no",OFFSET(Data!$A$1,MATCH($A10,Data!$DT:$DT,0)-1,MATCH("Total/"&amp;Q$1,Data!$1:$1,0)-1))</f>
        <v>3.2727272727272729</v>
      </c>
      <c r="R10" s="328">
        <f ca="1">IF(R$2="no","no",OFFSET(Data!$A$1,MATCH($A10,Data!$DT:$DT,0)-1,MATCH("Total/"&amp;R$1,Data!$1:$1,0)-1))</f>
        <v>3.144385026737968</v>
      </c>
      <c r="S10" s="328">
        <f ca="1">IF(S$2="no","no",OFFSET(Data!$A$1,MATCH($A10,Data!$DT:$DT,0)-1,MATCH("Total/"&amp;S$1,Data!$1:$1,0)-1))</f>
        <v>2.7433155080213902</v>
      </c>
      <c r="T10" s="326">
        <f ca="1">IF(T$2="no","no",OFFSET(Data!$A$1,MATCH($A10,Data!$DT:$DT,0)-1,MATCH("Total/"&amp;T$1,Data!$1:$1,0)-1))</f>
        <v>3.2727272727272729</v>
      </c>
      <c r="U10" s="328" t="str">
        <f ca="1">IF(U$2="no","no",OFFSET(Data!$A$1,MATCH($A10,Data!$DT:$DT,0)-1,MATCH("Total/"&amp;U$1,Data!$1:$1,0)-1))</f>
        <v>no</v>
      </c>
      <c r="V10" s="328" t="str">
        <f ca="1">IF(V$2="no","no",OFFSET(Data!$A$1,MATCH($A10,Data!$DT:$DT,0)-1,MATCH("Total/"&amp;V$1,Data!$1:$1,0)-1))</f>
        <v>no</v>
      </c>
      <c r="W10" s="328" t="str">
        <f ca="1">IF(W$2="no","no",OFFSET(Data!$A$1,MATCH($A10,Data!$DT:$DT,0)-1,MATCH("Total/"&amp;W$1,Data!$1:$1,0)-1))</f>
        <v>no</v>
      </c>
      <c r="X10" s="328" t="str">
        <f ca="1">IF(X$2="no","no",OFFSET(Data!$A$1,MATCH($A10,Data!$DT:$DT,0)-1,MATCH("Total/"&amp;X$1,Data!$1:$1,0)-1))</f>
        <v>no</v>
      </c>
      <c r="Y10" s="328" t="str">
        <f ca="1">IF(Y$2="no","no",OFFSET(Data!$A$1,MATCH($A10,Data!$DT:$DT,0)-1,MATCH("Total/"&amp;Y$1,Data!$1:$1,0)-1))</f>
        <v>no</v>
      </c>
      <c r="Z10" s="328" t="str">
        <f ca="1">IF(Z$2="no","no",OFFSET(Data!$A$1,MATCH($A10,Data!$DT:$DT,0)-1,MATCH("Total/"&amp;Z$1,Data!$1:$1,0)-1))</f>
        <v>no</v>
      </c>
      <c r="AA10" s="328" t="str">
        <f ca="1">IF(AA$2="no","no",OFFSET(Data!$A$1,MATCH($A10,Data!$DT:$DT,0)-1,MATCH("Total/"&amp;AA$1,Data!$1:$1,0)-1))</f>
        <v>no</v>
      </c>
      <c r="AB10" s="328" t="str">
        <f ca="1">IF(AB$2="no","no",OFFSET(Data!$A$1,MATCH($A10,Data!$DT:$DT,0)-1,MATCH("Total/"&amp;AB$1,Data!$1:$1,0)-1))</f>
        <v>no</v>
      </c>
      <c r="AC10" s="326" t="str">
        <f ca="1">IF(AC$2="no","no",OFFSET(Data!$A$1,MATCH($A10,Data!$DT:$DT,0)-1,MATCH("Total/"&amp;AC$1,Data!$1:$1,0)-1))</f>
        <v>no</v>
      </c>
      <c r="AD10" s="473">
        <f t="shared" ca="1" si="1"/>
        <v>67.641711229946523</v>
      </c>
      <c r="AE10" s="474"/>
      <c r="AF10" s="474"/>
      <c r="AG10" s="475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" thickBot="1" x14ac:dyDescent="0.4">
      <c r="A11" s="165" t="s">
        <v>145</v>
      </c>
      <c r="B11" s="182" t="s">
        <v>19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Laurenz Schaurhofer vs. Avg. Julia Hauch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8</v>
      </c>
      <c r="AE11" s="169" t="s">
        <v>63</v>
      </c>
      <c r="AF11" s="170" t="s">
        <v>64</v>
      </c>
      <c r="AG11" s="169" t="s">
        <v>47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" thickBot="1" x14ac:dyDescent="0.4">
      <c r="A12" s="164" t="s">
        <v>313</v>
      </c>
      <c r="B12" s="180" t="s">
        <v>14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4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4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4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4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4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2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61</v>
      </c>
      <c r="AE12" s="172">
        <f t="shared" ref="AE12:AE21" ca="1" si="3">AF12-AD12</f>
        <v>-7</v>
      </c>
      <c r="AF12" s="171">
        <f t="shared" ref="AF12:AF21" ca="1" si="4">SUM(C12:AC12)</f>
        <v>54</v>
      </c>
      <c r="AG12" s="172">
        <f ca="1">AF12</f>
        <v>54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35">
      <c r="A13" s="166" t="str">
        <f>"Ranking: "&amp;INDEX(Data!DX:DX,MATCH(A12,Data!DT:DT,0))&amp;" / "&amp;IF($A$1="M","Men","Women")</f>
        <v>Ranking: 1 / Men</v>
      </c>
      <c r="B13" s="181" t="s">
        <v>15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6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4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5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2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5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61</v>
      </c>
      <c r="AE13" s="174">
        <f t="shared" ca="1" si="3"/>
        <v>-3</v>
      </c>
      <c r="AF13" s="173">
        <f t="shared" ca="1" si="4"/>
        <v>58</v>
      </c>
      <c r="AG13" s="174">
        <f ca="1">SUM(AF$12:AF13)</f>
        <v>112</v>
      </c>
      <c r="AP13" s="204"/>
    </row>
    <row r="14" spans="1:130" ht="15" thickBot="1" x14ac:dyDescent="0.4">
      <c r="A14" s="167"/>
      <c r="B14" s="181" t="s">
        <v>16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4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2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4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4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2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4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61</v>
      </c>
      <c r="AE14" s="174">
        <f t="shared" ca="1" si="3"/>
        <v>-7</v>
      </c>
      <c r="AF14" s="173">
        <f t="shared" ca="1" si="4"/>
        <v>54</v>
      </c>
      <c r="AG14" s="174">
        <f ca="1">SUM(AF$12:AF14)</f>
        <v>166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35">
      <c r="A15" s="167"/>
      <c r="B15" s="181" t="s">
        <v>17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166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4">
      <c r="A16" s="166"/>
      <c r="B16" s="183" t="s">
        <v>18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166</v>
      </c>
      <c r="AP16" s="204"/>
    </row>
    <row r="17" spans="1:130" ht="15" thickBot="1" x14ac:dyDescent="0.4">
      <c r="A17" s="164" t="s">
        <v>384</v>
      </c>
      <c r="B17" s="180" t="s">
        <v>14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5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4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6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6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2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5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5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5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5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2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61</v>
      </c>
      <c r="AE17" s="172">
        <f t="shared" ca="1" si="3"/>
        <v>11</v>
      </c>
      <c r="AF17" s="171">
        <f t="shared" ca="1" si="4"/>
        <v>72</v>
      </c>
      <c r="AG17" s="172">
        <f ca="1">AF17</f>
        <v>72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35">
      <c r="A18" s="166" t="str">
        <f>"Ranking: "&amp;INDEX(Data!DX:DX,MATCH(A17,Data!DT:DT,0))&amp;" / "&amp;IF($A$22="M","Men","Women")</f>
        <v>Ranking: 1 / Women</v>
      </c>
      <c r="B18" s="181" t="s">
        <v>15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5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2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5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2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61</v>
      </c>
      <c r="AE18" s="174">
        <f t="shared" ca="1" si="3"/>
        <v>8</v>
      </c>
      <c r="AF18" s="173">
        <f t="shared" ca="1" si="4"/>
        <v>69</v>
      </c>
      <c r="AG18" s="174">
        <f ca="1">SUM(AF$17:AF18)</f>
        <v>141</v>
      </c>
      <c r="AP18" s="204"/>
    </row>
    <row r="19" spans="1:130" ht="15" thickBot="1" x14ac:dyDescent="0.4">
      <c r="A19" s="167"/>
      <c r="B19" s="181" t="s">
        <v>16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5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4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5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5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6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6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5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3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61</v>
      </c>
      <c r="AE19" s="174">
        <f t="shared" ca="1" si="3"/>
        <v>11</v>
      </c>
      <c r="AF19" s="173">
        <f t="shared" ca="1" si="4"/>
        <v>72</v>
      </c>
      <c r="AG19" s="174">
        <f ca="1">SUM(AF$17:AF19)</f>
        <v>213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35">
      <c r="A20" s="167"/>
      <c r="B20" s="181" t="s">
        <v>17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213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4">
      <c r="A21" s="175"/>
      <c r="B21" s="183" t="s">
        <v>18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213</v>
      </c>
    </row>
    <row r="22" spans="1:130" s="203" customFormat="1" ht="74.25" customHeight="1" thickBot="1" x14ac:dyDescent="0.4">
      <c r="A22" s="205" t="str">
        <f>INDEX(Data!$DW:$DW,MATCH(A17,Data!$DT:$DT,0))</f>
        <v>W</v>
      </c>
      <c r="B22" s="205"/>
      <c r="C22" s="275">
        <f ca="1">C3-C4</f>
        <v>-2.3333333333333335</v>
      </c>
      <c r="D22" s="275">
        <f t="shared" ref="D22:AC22" ca="1" si="6">D3-D4</f>
        <v>0.33333333333333304</v>
      </c>
      <c r="E22" s="205">
        <f t="shared" ca="1" si="6"/>
        <v>-1.333333333333333</v>
      </c>
      <c r="F22" s="205">
        <f t="shared" ca="1" si="6"/>
        <v>0</v>
      </c>
      <c r="G22" s="205">
        <f t="shared" ca="1" si="6"/>
        <v>-1.3333333333333335</v>
      </c>
      <c r="H22" s="205">
        <f t="shared" ca="1" si="6"/>
        <v>-2</v>
      </c>
      <c r="I22" s="205">
        <f t="shared" ca="1" si="6"/>
        <v>-1.6666666666666665</v>
      </c>
      <c r="J22" s="205">
        <f t="shared" ca="1" si="6"/>
        <v>0</v>
      </c>
      <c r="K22" s="205">
        <f t="shared" ca="1" si="6"/>
        <v>-0.66666666666666696</v>
      </c>
      <c r="L22" s="205">
        <f t="shared" ca="1" si="6"/>
        <v>-1</v>
      </c>
      <c r="M22" s="205">
        <f t="shared" ca="1" si="6"/>
        <v>0</v>
      </c>
      <c r="N22" s="205">
        <f t="shared" ca="1" si="6"/>
        <v>-2.333333333333333</v>
      </c>
      <c r="O22" s="205">
        <f t="shared" ca="1" si="6"/>
        <v>-1.333333333333333</v>
      </c>
      <c r="P22" s="205">
        <f t="shared" ca="1" si="6"/>
        <v>-0.33333333333333393</v>
      </c>
      <c r="Q22" s="205">
        <f t="shared" ca="1" si="6"/>
        <v>-1</v>
      </c>
      <c r="R22" s="205">
        <f t="shared" ca="1" si="6"/>
        <v>0.33333333333333304</v>
      </c>
      <c r="S22" s="205">
        <f t="shared" ca="1" si="6"/>
        <v>-0.33333333333333348</v>
      </c>
      <c r="T22" s="205">
        <f t="shared" ca="1" si="6"/>
        <v>-0.66666666666666696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" thickBot="1" x14ac:dyDescent="0.4">
      <c r="A23" s="147" t="s">
        <v>147</v>
      </c>
      <c r="B23" s="487" t="s">
        <v>148</v>
      </c>
      <c r="C23" s="488"/>
      <c r="D23" s="488"/>
      <c r="E23" s="488"/>
      <c r="F23" s="488"/>
      <c r="G23" s="489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" thickBot="1" x14ac:dyDescent="0.4">
      <c r="A24" s="164" t="s">
        <v>146</v>
      </c>
      <c r="B24" s="486" t="s">
        <v>146</v>
      </c>
      <c r="C24" s="486"/>
      <c r="D24" s="486"/>
      <c r="E24" s="486"/>
      <c r="F24" s="486"/>
      <c r="G24" s="486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3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3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3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3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3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3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3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3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3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3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3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3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3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3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3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3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3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3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3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3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3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3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3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3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3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3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3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3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3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3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3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3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3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3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3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3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35">
      <c r="A61" s="203" t="s">
        <v>146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35">
      <c r="A62" s="203" t="s">
        <v>172</v>
      </c>
      <c r="B62" s="203" t="s">
        <v>14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4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4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4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4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4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2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35">
      <c r="A63" s="203" t="s">
        <v>57</v>
      </c>
      <c r="B63" s="203" t="s">
        <v>14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3.8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2.6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2.4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4.2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3.4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3.8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3.4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2.2000000000000002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2.6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35">
      <c r="A64" s="203" t="s">
        <v>123</v>
      </c>
      <c r="B64" s="203" t="s">
        <v>14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3.6363636363636362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4.0909090909090908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4.0909090909090908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3.3636363636363638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2.6363636363636362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4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2.7272727272727271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2.4545454545454546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4.3636363636363633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4.0909090909090908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2.6363636363636362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4.0909090909090908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4.3636363636363633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3.4545454545454546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2.4545454545454546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2.4545454545454546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35">
      <c r="A65" s="203" t="s">
        <v>126</v>
      </c>
      <c r="B65" s="203" t="s">
        <v>14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3.8095238095238093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4.1904761904761907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4.2380952380952381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3.3333333333333335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2.6666666666666665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3.9047619047619047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2.7142857142857144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2.5238095238095237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4.4761904761904763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4.333333333333333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3.2380952380952381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2.9523809523809526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4.1428571428571432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4.2857142857142856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3.1904761904761907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2.6190476190476191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2.5238095238095237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3.1428571428571428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35">
      <c r="A66" s="203" t="s">
        <v>129</v>
      </c>
      <c r="B66" s="203" t="s">
        <v>14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3.8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4.3666666666666663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4.4333333333333336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3.4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2.7666666666666666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4.0666666666666664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2.8333333333333335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2.6666666666666665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4.5999999999999996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4.4000000000000004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3.1666666666666665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3.1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4.166666666666667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4.2333333333333334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3.1666666666666665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2.6666666666666665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2.6333333333333333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3.0666666666666669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35">
      <c r="A67" s="203" t="s">
        <v>67</v>
      </c>
      <c r="B67" s="203" t="s">
        <v>14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3.8253968253968256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4.6984126984126986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4.8571428571428568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3.4126984126984126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2.9841269841269842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4.4761904761904763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2.8571428571428572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2.873015873015873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4.9365079365079367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4.666666666666667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3.2222222222222223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3.3492063492063493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4.3809523809523814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4.5555555555555554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3.3809523809523809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2.9047619047619047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2.8095238095238093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3.2222222222222223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35">
      <c r="A68" s="203" t="s">
        <v>173</v>
      </c>
      <c r="B68" s="203" t="s">
        <v>14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5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4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6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6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2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5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5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5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5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2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35">
      <c r="A69" s="203" t="s">
        <v>60</v>
      </c>
      <c r="B69" s="203" t="s">
        <v>14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5.4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6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3.6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6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3.2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6.2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3.6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5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5.6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3.8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3.6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2.8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3.6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35">
      <c r="A70" s="203" t="s">
        <v>132</v>
      </c>
      <c r="B70" s="203" t="s">
        <v>14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5.2857142857142856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6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3.5714285714285716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6.1428571428571432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4.2857142857142856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3.4285714285714284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6.1428571428571432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6.4285714285714288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4.1428571428571432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5.5714285714285712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5.7142857142857144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3.8571428571428572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3.7142857142857144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35">
      <c r="A71" s="203" t="s">
        <v>135</v>
      </c>
      <c r="B71" s="203" t="s">
        <v>14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5.2857142857142856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6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3.5714285714285716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6.1428571428571432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4.2857142857142856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3.4285714285714284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6.1428571428571432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6.4285714285714288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4.1428571428571432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5.5714285714285712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5.7142857142857144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3.8571428571428572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3.7142857142857144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35">
      <c r="A72" s="203" t="s">
        <v>138</v>
      </c>
      <c r="B72" s="203" t="s">
        <v>14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5.2857142857142856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6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3.5714285714285716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6.1428571428571432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4.2857142857142856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3.4285714285714284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6.1428571428571432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6.4285714285714288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4.1428571428571432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5.5714285714285712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5.7142857142857144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3.8571428571428572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3.7142857142857144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35">
      <c r="A73" s="203" t="s">
        <v>70</v>
      </c>
      <c r="B73" s="203" t="s">
        <v>14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5.2857142857142856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6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3.5714285714285716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6.1428571428571432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4.2857142857142856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3.4285714285714284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6.1428571428571432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6.4285714285714288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4.1428571428571432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5.5714285714285712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5.7142857142857144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3.8571428571428572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3.7142857142857144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35">
      <c r="A74" s="203" t="s">
        <v>172</v>
      </c>
      <c r="B74" s="203" t="s">
        <v>15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6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4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5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2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5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35">
      <c r="A75" s="203" t="s">
        <v>57</v>
      </c>
      <c r="B75" s="203" t="s">
        <v>15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2.8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4.2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2.8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2.6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3.6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2.4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2.6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4.4000000000000004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3.8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4.2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4.5999999999999996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2.4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2.8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2.4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3.2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35">
      <c r="A76" s="203" t="s">
        <v>123</v>
      </c>
      <c r="B76" s="203" t="s">
        <v>15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3.1818181818181817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4.3636363636363633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2.9090909090909092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2.5454545454545454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3.5454545454545454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2.5454545454545454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2.3636363636363638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4.8181818181818183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4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3.0909090909090908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3.8181818181818183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4.1818181818181817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3.0909090909090908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2.5454545454545454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2.5454545454545454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3.3636363636363638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35">
      <c r="A77" s="203" t="s">
        <v>126</v>
      </c>
      <c r="B77" s="203" t="s">
        <v>15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3.4761904761904763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4.2857142857142856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4.5238095238095237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2.8571428571428572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2.8571428571428572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3.9047619047619047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2.7142857142857144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2.3333333333333335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4.7619047619047619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4.333333333333333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2.9047619047619047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3.0476190476190474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3.9523809523809526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3.9047619047619047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3.1904761904761907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2.8095238095238093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2.5238095238095237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3.2857142857142856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35">
      <c r="A78" s="203" t="s">
        <v>129</v>
      </c>
      <c r="B78" s="203" t="s">
        <v>15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3.5666666666666669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4.333333333333333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4.4666666666666668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2.9666666666666668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2.8333333333333335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4.0333333333333332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2.8666666666666667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4.7333333333333334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4.4333333333333336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3.0333333333333332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3.1333333333333333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4.2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4.2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3.2333333333333334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2.9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2.6666666666666665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3.2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35">
      <c r="A79" s="203" t="s">
        <v>67</v>
      </c>
      <c r="B79" s="203" t="s">
        <v>15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3.8253968253968256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4.5714285714285712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4.8095238095238093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3.2698412698412698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2.9841269841269842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4.412698412698413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2.873015873015873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2.7142857142857144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4.8412698412698409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4.5555555555555554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3.2222222222222223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3.4603174603174605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4.3968253968253972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4.4920634920634921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3.3015873015873014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3.1428571428571428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2.6825396825396823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3.3174603174603177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35">
      <c r="A80" s="203" t="s">
        <v>173</v>
      </c>
      <c r="B80" s="203" t="s">
        <v>15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5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2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5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2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35">
      <c r="A81" s="203" t="s">
        <v>60</v>
      </c>
      <c r="B81" s="203" t="s">
        <v>15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4.5999999999999996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4.5999999999999996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5.8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3.8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3.8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6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6.4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4.5999999999999996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6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5.2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4.4000000000000004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2.4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3.4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35">
      <c r="A82" s="203" t="s">
        <v>132</v>
      </c>
      <c r="B82" s="203" t="s">
        <v>15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5.8571428571428568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4.1428571428571432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3.7142857142857144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6.2857142857142856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3.5714285714285716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3.1428571428571428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6.2857142857142856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5.4285714285714288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6.1428571428571432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4.5714285714285712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3.4285714285714284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3.7142857142857144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35">
      <c r="A83" s="203" t="s">
        <v>135</v>
      </c>
      <c r="B83" s="203" t="s">
        <v>15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5.8571428571428568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4.1428571428571432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3.7142857142857144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6.2857142857142856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3.5714285714285716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3.1428571428571428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6.2857142857142856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5.4285714285714288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6.1428571428571432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4.5714285714285712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3.4285714285714284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3.7142857142857144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35">
      <c r="A84" s="203" t="s">
        <v>138</v>
      </c>
      <c r="B84" s="203" t="s">
        <v>15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5.8571428571428568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4.1428571428571432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3.7142857142857144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6.2857142857142856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3.5714285714285716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3.1428571428571428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6.2857142857142856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5.4285714285714288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6.1428571428571432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4.5714285714285712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3.4285714285714284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3.7142857142857144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35">
      <c r="A85" s="203" t="s">
        <v>70</v>
      </c>
      <c r="B85" s="203" t="s">
        <v>15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5.8571428571428568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4.1428571428571432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3.7142857142857144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6.2857142857142856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3.5714285714285716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3.1428571428571428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6.2857142857142856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5.4285714285714288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6.1428571428571432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4.5714285714285712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3.4285714285714284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3.7142857142857144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35">
      <c r="A86" s="203" t="s">
        <v>172</v>
      </c>
      <c r="B86" s="203" t="s">
        <v>16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4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2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4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4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2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4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35">
      <c r="A87" s="203" t="s">
        <v>57</v>
      </c>
      <c r="B87" s="203" t="s">
        <v>16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3.4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3.4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4.4000000000000004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2.8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2.6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3.4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3.4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2.4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4.8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3.8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2.8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2.4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3.2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3.8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2.4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2.6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2.6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3.4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35">
      <c r="A88" s="203" t="s">
        <v>123</v>
      </c>
      <c r="B88" s="203" t="s">
        <v>16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3.4545454545454546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4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4.3636363636363633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2.6363636363636362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3.7272727272727271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3.2727272727272729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2.4545454545454546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4.7272727272727275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3.9090909090909092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3.2727272727272729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2.7272727272727271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3.8181818181818183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4.0909090909090908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2.8181818181818183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2.6363636363636362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3.2727272727272729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35">
      <c r="A89" s="203" t="s">
        <v>126</v>
      </c>
      <c r="B89" s="203" t="s">
        <v>16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3.4761904761904763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3.9523809523809526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4.4761904761904763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3.0952380952380953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2.7619047619047619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4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3.2857142857142856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2.9047619047619047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4.666666666666667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4.333333333333333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3.1904761904761907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2.9523809523809526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4.0476190476190474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4.4761904761904763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2.9523809523809526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3.1428571428571428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2.5714285714285716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3.2380952380952381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35">
      <c r="A90" s="203" t="s">
        <v>129</v>
      </c>
      <c r="B90" s="203" t="s">
        <v>16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3.5666666666666669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4.1333333333333337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4.4000000000000004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3.1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2.7666666666666666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4.166666666666667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3.1666666666666665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2.8333333333333335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4.9000000000000004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4.4000000000000004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3.3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3.1666666666666665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4.166666666666667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4.5999999999999996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3.1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2.6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3.2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35">
      <c r="A91" s="203" t="s">
        <v>67</v>
      </c>
      <c r="B91" s="203" t="s">
        <v>16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3.901639344262295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4.4918032786885247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4.918032786885246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3.262295081967213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2.9836065573770494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4.4262295081967213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3.1147540983606556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2.918032786885246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5.2950819672131146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4.6885245901639347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3.377049180327869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3.4262295081967213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4.5901639344262293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4.7377049180327866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3.1311475409836067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3.3934426229508197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2.737704918032787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3.278688524590164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35">
      <c r="A92" s="203" t="s">
        <v>173</v>
      </c>
      <c r="B92" s="203" t="s">
        <v>16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5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4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5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5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6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6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5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3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35">
      <c r="A93" s="203" t="s">
        <v>60</v>
      </c>
      <c r="B93" s="203" t="s">
        <v>16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5.4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5.2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5.2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4.2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3.6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5.6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3.2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5.8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5.4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4.4000000000000004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6.2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6.2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4.2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2.8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3.4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3.8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35">
      <c r="A94" s="203" t="s">
        <v>132</v>
      </c>
      <c r="B94" s="203" t="s">
        <v>16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5.2857142857142856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5.4285714285714288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5.5714285714285712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4.4285714285714288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4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6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3.2857142857142856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3.1428571428571428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6.1428571428571432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6.1428571428571432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4.1428571428571432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4.4285714285714288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6.2857142857142856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6.2857142857142856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4.5714285714285712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3.4285714285714284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4.4285714285714288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35">
      <c r="A95" s="203" t="s">
        <v>135</v>
      </c>
      <c r="B95" s="203" t="s">
        <v>16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5.2857142857142856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5.4285714285714288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5.5714285714285712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4.4285714285714288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6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3.2857142857142856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3.1428571428571428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6.1428571428571432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6.1428571428571432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4.1428571428571432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4.4285714285714288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6.2857142857142856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6.2857142857142856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4.5714285714285712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3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3.4285714285714284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4.4285714285714288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35">
      <c r="A96" s="203" t="s">
        <v>138</v>
      </c>
      <c r="B96" s="203" t="s">
        <v>16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5.2857142857142856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5.4285714285714288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5.5714285714285712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4.4285714285714288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6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3.2857142857142856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3.1428571428571428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6.1428571428571432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6.1428571428571432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4.1428571428571432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4.4285714285714288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6.2857142857142856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6.2857142857142856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4.5714285714285712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3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3.4285714285714284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4.4285714285714288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35">
      <c r="A97" s="203" t="s">
        <v>70</v>
      </c>
      <c r="B97" s="203" t="s">
        <v>16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5.2857142857142856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5.4285714285714288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5.5714285714285712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4.4285714285714288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6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3.2857142857142856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3.1428571428571428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6.1428571428571432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6.1428571428571432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4.1428571428571432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4.4285714285714288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6.2857142857142856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6.2857142857142856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4.5714285714285712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3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3.4285714285714284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4.4285714285714288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35">
      <c r="A98" s="203" t="s">
        <v>172</v>
      </c>
      <c r="B98" s="203" t="s">
        <v>17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35">
      <c r="A99" s="203" t="s">
        <v>57</v>
      </c>
      <c r="B99" s="203" t="s">
        <v>17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35">
      <c r="A100" s="203" t="s">
        <v>123</v>
      </c>
      <c r="B100" s="203" t="s">
        <v>17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35">
      <c r="A101" s="203" t="s">
        <v>126</v>
      </c>
      <c r="B101" s="203" t="s">
        <v>17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35">
      <c r="A102" s="203" t="s">
        <v>129</v>
      </c>
      <c r="B102" s="203" t="s">
        <v>17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35">
      <c r="A103" s="203" t="s">
        <v>67</v>
      </c>
      <c r="B103" s="203" t="s">
        <v>17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35">
      <c r="A104" s="203" t="s">
        <v>173</v>
      </c>
      <c r="B104" s="203" t="s">
        <v>17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35">
      <c r="A105" s="203" t="s">
        <v>60</v>
      </c>
      <c r="B105" s="203" t="s">
        <v>17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35">
      <c r="A106" s="203" t="s">
        <v>132</v>
      </c>
      <c r="B106" s="203" t="s">
        <v>17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35">
      <c r="A107" s="203" t="s">
        <v>135</v>
      </c>
      <c r="B107" s="203" t="s">
        <v>17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35">
      <c r="A108" s="203" t="s">
        <v>138</v>
      </c>
      <c r="B108" s="203" t="s">
        <v>17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35">
      <c r="A109" s="203" t="s">
        <v>70</v>
      </c>
      <c r="B109" s="203" t="s">
        <v>17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35">
      <c r="A110" s="203" t="s">
        <v>172</v>
      </c>
      <c r="B110" s="203" t="s">
        <v>18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35">
      <c r="A111" s="203" t="s">
        <v>57</v>
      </c>
      <c r="B111" s="203" t="s">
        <v>18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35">
      <c r="A112" s="203" t="s">
        <v>123</v>
      </c>
      <c r="B112" s="203" t="s">
        <v>18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35">
      <c r="A113" s="203" t="s">
        <v>126</v>
      </c>
      <c r="B113" s="203" t="s">
        <v>18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35">
      <c r="A114" s="203" t="s">
        <v>129</v>
      </c>
      <c r="B114" s="203" t="s">
        <v>18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35">
      <c r="A115" s="203" t="s">
        <v>67</v>
      </c>
      <c r="B115" s="203" t="s">
        <v>18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35">
      <c r="A116" s="203" t="s">
        <v>173</v>
      </c>
      <c r="B116" s="203" t="s">
        <v>18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35">
      <c r="A117" s="203" t="s">
        <v>60</v>
      </c>
      <c r="B117" s="203" t="s">
        <v>18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35">
      <c r="A118" s="203" t="s">
        <v>132</v>
      </c>
      <c r="B118" s="203" t="s">
        <v>18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35">
      <c r="A119" s="203" t="s">
        <v>135</v>
      </c>
      <c r="B119" s="203" t="s">
        <v>18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35">
      <c r="A120" s="203" t="s">
        <v>138</v>
      </c>
      <c r="B120" s="203" t="s">
        <v>18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35">
      <c r="A121" s="203" t="s">
        <v>70</v>
      </c>
      <c r="B121" s="203" t="s">
        <v>18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3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3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3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3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3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3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3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3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3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3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3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3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3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3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3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3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3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3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3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3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3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3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3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3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3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3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3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3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3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3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3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3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3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3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3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3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3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3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3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3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3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3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3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3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3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3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3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3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3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3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3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3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3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3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3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3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3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3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3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3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3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3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3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3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3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3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3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3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3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3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3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3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3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3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3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3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3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3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3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3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3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3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3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3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3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3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3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3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3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3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3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3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3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3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3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3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3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3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3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3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3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3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3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3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3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3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3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3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3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3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3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3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3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3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3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3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3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3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3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3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3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3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3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3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3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3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3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3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3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3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3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3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3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3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3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3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3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3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3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3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3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3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3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3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3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3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3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3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3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3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3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3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3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3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3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3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3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3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3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3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3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3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3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3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3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3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35">
      <c r="U288" s="207"/>
      <c r="W288" s="208"/>
      <c r="X288" s="208"/>
      <c r="Y288" s="208"/>
      <c r="Z288" s="208"/>
      <c r="AA288" s="208"/>
      <c r="AB288" s="208"/>
      <c r="AC288" s="208"/>
    </row>
  </sheetData>
  <sheetProtection algorithmName="SHA-512" hashValue="16QrICIqQJDvQFgZuZE+d/OBRyLMCwcC9Gz6vgQOjrMXqVS4h/oNiKfNc412ZdOlwrejZKr5127udYUZxiu0UQ==" saltValue="J8Et+YDDEGTlfJ1IyFHsOg==" spinCount="100000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2">
    <dataValidation type="list" allowBlank="1" showInputMessage="1" showErrorMessage="1" sqref="A12 A17" xr:uid="{00000000-0002-0000-0600-000000000000}">
      <formula1>Spielerliste_Alphabetisch</formula1>
    </dataValidation>
    <dataValidation type="list" allowBlank="1" showInputMessage="1" showErrorMessage="1" sqref="A24:G24" xr:uid="{00000000-0002-0000-0600-000001000000}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6">
    <tabColor rgb="FFFF99CC"/>
  </sheetPr>
  <dimension ref="A1:CA1000"/>
  <sheetViews>
    <sheetView topLeftCell="B1" zoomScaleNormal="100" workbookViewId="0">
      <pane ySplit="8" topLeftCell="A9" activePane="bottomLeft" state="frozen"/>
      <selection activeCell="B1" sqref="B1"/>
      <selection pane="bottomLeft"/>
    </sheetView>
  </sheetViews>
  <sheetFormatPr baseColWidth="10" defaultColWidth="11.453125" defaultRowHeight="18.5" x14ac:dyDescent="0.35"/>
  <cols>
    <col min="1" max="1" width="11.453125" style="9" hidden="1" customWidth="1"/>
    <col min="2" max="2" width="7.7265625" style="10" customWidth="1"/>
    <col min="3" max="3" width="25.81640625" style="10" customWidth="1"/>
    <col min="4" max="4" width="25.1796875" style="5" hidden="1" customWidth="1"/>
    <col min="5" max="5" width="15.7265625" style="6" customWidth="1"/>
    <col min="6" max="23" width="3.7265625" style="352" customWidth="1"/>
    <col min="24" max="24" width="3.7265625" style="70" hidden="1" customWidth="1"/>
    <col min="25" max="26" width="3.7265625" style="352" hidden="1" customWidth="1"/>
    <col min="27" max="32" width="3.7265625" style="3" hidden="1" customWidth="1"/>
    <col min="33" max="33" width="4" style="2" bestFit="1" customWidth="1"/>
    <col min="34" max="34" width="5" style="8" bestFit="1" customWidth="1"/>
    <col min="35" max="35" width="3.7265625" style="8" customWidth="1"/>
    <col min="36" max="79" width="11.453125" style="65"/>
    <col min="80" max="16384" width="11.453125" style="2"/>
  </cols>
  <sheetData>
    <row r="1" spans="1:35" ht="15" customHeight="1" thickBot="1" x14ac:dyDescent="0.4">
      <c r="E1" s="35" t="s">
        <v>21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10" t="s">
        <v>7</v>
      </c>
      <c r="AH1" s="511"/>
      <c r="AI1" s="492" t="s">
        <v>328</v>
      </c>
    </row>
    <row r="2" spans="1:35" ht="15" customHeight="1" x14ac:dyDescent="0.35">
      <c r="A2" s="4" t="s">
        <v>20</v>
      </c>
      <c r="E2" s="34" t="s">
        <v>8</v>
      </c>
      <c r="F2" s="361">
        <v>3</v>
      </c>
      <c r="G2" s="362">
        <v>4</v>
      </c>
      <c r="H2" s="362">
        <v>4</v>
      </c>
      <c r="I2" s="362">
        <v>3</v>
      </c>
      <c r="J2" s="362">
        <v>3</v>
      </c>
      <c r="K2" s="362">
        <v>4</v>
      </c>
      <c r="L2" s="362">
        <v>3</v>
      </c>
      <c r="M2" s="362">
        <v>3</v>
      </c>
      <c r="N2" s="362">
        <v>4</v>
      </c>
      <c r="O2" s="362">
        <v>4</v>
      </c>
      <c r="P2" s="362">
        <v>3</v>
      </c>
      <c r="Q2" s="362">
        <v>3</v>
      </c>
      <c r="R2" s="362">
        <v>4</v>
      </c>
      <c r="S2" s="362">
        <v>4</v>
      </c>
      <c r="T2" s="362">
        <v>3</v>
      </c>
      <c r="U2" s="362">
        <v>3</v>
      </c>
      <c r="V2" s="362">
        <v>3</v>
      </c>
      <c r="W2" s="363">
        <v>3</v>
      </c>
      <c r="X2" s="362" t="s">
        <v>38</v>
      </c>
      <c r="Y2" s="362" t="s">
        <v>38</v>
      </c>
      <c r="Z2" s="362" t="s">
        <v>38</v>
      </c>
      <c r="AA2" s="14" t="s">
        <v>38</v>
      </c>
      <c r="AB2" s="14" t="s">
        <v>38</v>
      </c>
      <c r="AC2" s="14" t="s">
        <v>38</v>
      </c>
      <c r="AD2" s="14" t="s">
        <v>38</v>
      </c>
      <c r="AE2" s="14" t="s">
        <v>38</v>
      </c>
      <c r="AF2" s="31" t="s">
        <v>38</v>
      </c>
      <c r="AG2" s="512">
        <v>61</v>
      </c>
      <c r="AH2" s="513"/>
      <c r="AI2" s="493"/>
    </row>
    <row r="3" spans="1:35" ht="15" customHeight="1" x14ac:dyDescent="0.35">
      <c r="A3" s="4" t="s">
        <v>20</v>
      </c>
      <c r="E3" s="13" t="s">
        <v>9</v>
      </c>
      <c r="F3" s="355">
        <v>5.0952380952380949</v>
      </c>
      <c r="G3" s="356">
        <v>5.2380952380952381</v>
      </c>
      <c r="H3" s="356">
        <v>5.8095238095238093</v>
      </c>
      <c r="I3" s="356">
        <v>4.1904761904761907</v>
      </c>
      <c r="J3" s="356">
        <v>3.7619047619047619</v>
      </c>
      <c r="K3" s="356">
        <v>6.1428571428571432</v>
      </c>
      <c r="L3" s="356">
        <v>3.7142857142857144</v>
      </c>
      <c r="M3" s="356">
        <v>3.2380952380952381</v>
      </c>
      <c r="N3" s="356">
        <v>6.1904761904761907</v>
      </c>
      <c r="O3" s="356">
        <v>6</v>
      </c>
      <c r="P3" s="356">
        <v>4.4285714285714288</v>
      </c>
      <c r="Q3" s="356">
        <v>4.4761904761904763</v>
      </c>
      <c r="R3" s="356">
        <v>6</v>
      </c>
      <c r="S3" s="356">
        <v>5.666666666666667</v>
      </c>
      <c r="T3" s="356">
        <v>4.333333333333333</v>
      </c>
      <c r="U3" s="356">
        <v>3.2380952380952381</v>
      </c>
      <c r="V3" s="356">
        <v>3.2857142857142856</v>
      </c>
      <c r="W3" s="356">
        <v>4.0476190476190474</v>
      </c>
      <c r="X3" s="356" t="s">
        <v>38</v>
      </c>
      <c r="Y3" s="356" t="s">
        <v>38</v>
      </c>
      <c r="Z3" s="356" t="s">
        <v>38</v>
      </c>
      <c r="AA3" s="36" t="s">
        <v>38</v>
      </c>
      <c r="AB3" s="36" t="s">
        <v>38</v>
      </c>
      <c r="AC3" s="36" t="s">
        <v>38</v>
      </c>
      <c r="AD3" s="36" t="s">
        <v>38</v>
      </c>
      <c r="AE3" s="36" t="s">
        <v>38</v>
      </c>
      <c r="AF3" s="36" t="s">
        <v>38</v>
      </c>
      <c r="AG3" s="514">
        <v>84.857142857142861</v>
      </c>
      <c r="AH3" s="515"/>
      <c r="AI3" s="493"/>
    </row>
    <row r="4" spans="1:35" ht="15" customHeight="1" x14ac:dyDescent="0.35">
      <c r="A4" s="4" t="s">
        <v>20</v>
      </c>
      <c r="B4" s="504" t="s">
        <v>347</v>
      </c>
      <c r="C4" s="505"/>
      <c r="E4" s="13" t="s">
        <v>32</v>
      </c>
      <c r="F4" s="357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38</v>
      </c>
      <c r="Y4" s="56" t="s">
        <v>38</v>
      </c>
      <c r="Z4" s="56" t="s">
        <v>38</v>
      </c>
      <c r="AA4" s="7" t="s">
        <v>38</v>
      </c>
      <c r="AB4" s="7" t="s">
        <v>38</v>
      </c>
      <c r="AC4" s="7" t="s">
        <v>38</v>
      </c>
      <c r="AD4" s="7" t="s">
        <v>38</v>
      </c>
      <c r="AE4" s="7" t="s">
        <v>38</v>
      </c>
      <c r="AF4" s="7" t="s">
        <v>38</v>
      </c>
      <c r="AG4" s="514">
        <v>0</v>
      </c>
      <c r="AH4" s="515"/>
      <c r="AI4" s="493"/>
    </row>
    <row r="5" spans="1:35" ht="15" customHeight="1" x14ac:dyDescent="0.35">
      <c r="A5" s="4" t="s">
        <v>20</v>
      </c>
      <c r="B5" s="504"/>
      <c r="C5" s="505"/>
      <c r="E5" s="13" t="s">
        <v>30</v>
      </c>
      <c r="F5" s="357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3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7</v>
      </c>
      <c r="V5" s="56">
        <v>2</v>
      </c>
      <c r="W5" s="358">
        <v>0</v>
      </c>
      <c r="X5" s="56" t="s">
        <v>38</v>
      </c>
      <c r="Y5" s="56" t="s">
        <v>38</v>
      </c>
      <c r="Z5" s="56" t="s">
        <v>38</v>
      </c>
      <c r="AA5" s="56" t="s">
        <v>38</v>
      </c>
      <c r="AB5" s="56" t="s">
        <v>38</v>
      </c>
      <c r="AC5" s="56" t="s">
        <v>38</v>
      </c>
      <c r="AD5" s="56" t="s">
        <v>38</v>
      </c>
      <c r="AE5" s="56" t="s">
        <v>38</v>
      </c>
      <c r="AF5" s="57" t="s">
        <v>38</v>
      </c>
      <c r="AG5" s="514">
        <v>12</v>
      </c>
      <c r="AH5" s="515"/>
      <c r="AI5" s="493"/>
    </row>
    <row r="6" spans="1:35" ht="15" customHeight="1" x14ac:dyDescent="0.35">
      <c r="A6" s="4" t="s">
        <v>20</v>
      </c>
      <c r="B6" s="506" t="s">
        <v>348</v>
      </c>
      <c r="C6" s="507"/>
      <c r="E6" s="13" t="s">
        <v>12</v>
      </c>
      <c r="F6" s="357">
        <v>5</v>
      </c>
      <c r="G6" s="56">
        <v>4</v>
      </c>
      <c r="H6" s="56">
        <v>8</v>
      </c>
      <c r="I6" s="56">
        <v>9</v>
      </c>
      <c r="J6" s="56">
        <v>10</v>
      </c>
      <c r="K6" s="56">
        <v>3</v>
      </c>
      <c r="L6" s="56">
        <v>9</v>
      </c>
      <c r="M6" s="56">
        <v>4</v>
      </c>
      <c r="N6" s="56">
        <v>3</v>
      </c>
      <c r="O6" s="56">
        <v>5</v>
      </c>
      <c r="P6" s="56">
        <v>5</v>
      </c>
      <c r="Q6" s="56">
        <v>5</v>
      </c>
      <c r="R6" s="56">
        <v>5</v>
      </c>
      <c r="S6" s="56">
        <v>7</v>
      </c>
      <c r="T6" s="56">
        <v>11</v>
      </c>
      <c r="U6" s="56">
        <v>7</v>
      </c>
      <c r="V6" s="56">
        <v>8</v>
      </c>
      <c r="W6" s="358">
        <v>7</v>
      </c>
      <c r="X6" s="56" t="s">
        <v>38</v>
      </c>
      <c r="Y6" s="56" t="s">
        <v>38</v>
      </c>
      <c r="Z6" s="56" t="s">
        <v>38</v>
      </c>
      <c r="AA6" s="7" t="s">
        <v>38</v>
      </c>
      <c r="AB6" s="7" t="s">
        <v>38</v>
      </c>
      <c r="AC6" s="7" t="s">
        <v>38</v>
      </c>
      <c r="AD6" s="7" t="s">
        <v>38</v>
      </c>
      <c r="AE6" s="7" t="s">
        <v>38</v>
      </c>
      <c r="AF6" s="33" t="s">
        <v>38</v>
      </c>
      <c r="AG6" s="514">
        <v>115</v>
      </c>
      <c r="AH6" s="515"/>
      <c r="AI6" s="493"/>
    </row>
    <row r="7" spans="1:35" ht="15" customHeight="1" thickBot="1" x14ac:dyDescent="0.4">
      <c r="A7" s="4" t="s">
        <v>20</v>
      </c>
      <c r="B7" s="508"/>
      <c r="C7" s="509"/>
      <c r="E7" s="30" t="s">
        <v>31</v>
      </c>
      <c r="F7" s="359">
        <v>16</v>
      </c>
      <c r="G7" s="364">
        <v>11</v>
      </c>
      <c r="H7" s="364">
        <v>13</v>
      </c>
      <c r="I7" s="364">
        <v>7</v>
      </c>
      <c r="J7" s="364">
        <v>3</v>
      </c>
      <c r="K7" s="364">
        <v>17</v>
      </c>
      <c r="L7" s="364">
        <v>3</v>
      </c>
      <c r="M7" s="364">
        <v>2</v>
      </c>
      <c r="N7" s="364">
        <v>17</v>
      </c>
      <c r="O7" s="364">
        <v>12</v>
      </c>
      <c r="P7" s="364">
        <v>10</v>
      </c>
      <c r="Q7" s="364">
        <v>13</v>
      </c>
      <c r="R7" s="364">
        <v>14</v>
      </c>
      <c r="S7" s="364">
        <v>11</v>
      </c>
      <c r="T7" s="364">
        <v>7</v>
      </c>
      <c r="U7" s="364">
        <v>2</v>
      </c>
      <c r="V7" s="364">
        <v>0</v>
      </c>
      <c r="W7" s="365">
        <v>6</v>
      </c>
      <c r="X7" s="364" t="s">
        <v>38</v>
      </c>
      <c r="Y7" s="364" t="s">
        <v>38</v>
      </c>
      <c r="Z7" s="364" t="s">
        <v>38</v>
      </c>
      <c r="AA7" s="18" t="s">
        <v>38</v>
      </c>
      <c r="AB7" s="18" t="s">
        <v>38</v>
      </c>
      <c r="AC7" s="18" t="s">
        <v>38</v>
      </c>
      <c r="AD7" s="18" t="s">
        <v>38</v>
      </c>
      <c r="AE7" s="18" t="s">
        <v>38</v>
      </c>
      <c r="AF7" s="19" t="s">
        <v>38</v>
      </c>
      <c r="AG7" s="516">
        <v>164</v>
      </c>
      <c r="AH7" s="517"/>
      <c r="AI7" s="494"/>
    </row>
    <row r="8" spans="1:35" ht="15" customHeight="1" thickBot="1" x14ac:dyDescent="0.4">
      <c r="A8" s="4" t="s">
        <v>20</v>
      </c>
      <c r="B8" s="20" t="s">
        <v>41</v>
      </c>
      <c r="C8" s="21" t="s">
        <v>33</v>
      </c>
      <c r="D8" s="22"/>
      <c r="E8" s="29" t="s">
        <v>19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35">
      <c r="A9" s="495">
        <v>1</v>
      </c>
      <c r="B9" s="498">
        <v>1</v>
      </c>
      <c r="C9" s="501" t="s">
        <v>384</v>
      </c>
      <c r="D9" s="23" t="s">
        <v>384</v>
      </c>
      <c r="E9" s="24" t="s">
        <v>14</v>
      </c>
      <c r="F9" s="385">
        <v>5</v>
      </c>
      <c r="G9" s="222">
        <v>4</v>
      </c>
      <c r="H9" s="238">
        <v>6</v>
      </c>
      <c r="I9" s="236">
        <v>4</v>
      </c>
      <c r="J9" s="222">
        <v>3</v>
      </c>
      <c r="K9" s="238">
        <v>6</v>
      </c>
      <c r="L9" s="236">
        <v>4</v>
      </c>
      <c r="M9" s="240">
        <v>2</v>
      </c>
      <c r="N9" s="236">
        <v>5</v>
      </c>
      <c r="O9" s="236">
        <v>5</v>
      </c>
      <c r="P9" s="222">
        <v>3</v>
      </c>
      <c r="Q9" s="238">
        <v>5</v>
      </c>
      <c r="R9" s="222">
        <v>4</v>
      </c>
      <c r="S9" s="236">
        <v>5</v>
      </c>
      <c r="T9" s="222">
        <v>3</v>
      </c>
      <c r="U9" s="240">
        <v>2</v>
      </c>
      <c r="V9" s="222">
        <v>3</v>
      </c>
      <c r="W9" s="390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72</v>
      </c>
      <c r="AH9" s="189">
        <v>72</v>
      </c>
      <c r="AI9" s="189">
        <v>1</v>
      </c>
    </row>
    <row r="10" spans="1:35" ht="15" customHeight="1" x14ac:dyDescent="0.35">
      <c r="A10" s="496"/>
      <c r="B10" s="499"/>
      <c r="C10" s="502"/>
      <c r="D10" s="25" t="s">
        <v>384</v>
      </c>
      <c r="E10" s="26" t="s">
        <v>15</v>
      </c>
      <c r="F10" s="354">
        <v>4</v>
      </c>
      <c r="G10" s="225">
        <v>4</v>
      </c>
      <c r="H10" s="237">
        <v>5</v>
      </c>
      <c r="I10" s="225">
        <v>3</v>
      </c>
      <c r="J10" s="237">
        <v>4</v>
      </c>
      <c r="K10" s="225">
        <v>4</v>
      </c>
      <c r="L10" s="237">
        <v>4</v>
      </c>
      <c r="M10" s="235">
        <v>2</v>
      </c>
      <c r="N10" s="225">
        <v>4</v>
      </c>
      <c r="O10" s="225">
        <v>4</v>
      </c>
      <c r="P10" s="225">
        <v>3</v>
      </c>
      <c r="Q10" s="239">
        <v>5</v>
      </c>
      <c r="R10" s="237">
        <v>5</v>
      </c>
      <c r="S10" s="225">
        <v>4</v>
      </c>
      <c r="T10" s="237">
        <v>4</v>
      </c>
      <c r="U10" s="235">
        <v>2</v>
      </c>
      <c r="V10" s="237">
        <v>4</v>
      </c>
      <c r="W10" s="395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69</v>
      </c>
      <c r="AH10" s="191">
        <v>141</v>
      </c>
      <c r="AI10" s="191">
        <v>1</v>
      </c>
    </row>
    <row r="11" spans="1:35" ht="15" customHeight="1" thickBot="1" x14ac:dyDescent="0.4">
      <c r="A11" s="496"/>
      <c r="B11" s="499"/>
      <c r="C11" s="502"/>
      <c r="D11" s="25" t="s">
        <v>384</v>
      </c>
      <c r="E11" s="26" t="s">
        <v>16</v>
      </c>
      <c r="F11" s="388">
        <v>5</v>
      </c>
      <c r="G11" s="225">
        <v>4</v>
      </c>
      <c r="H11" s="237">
        <v>5</v>
      </c>
      <c r="I11" s="225">
        <v>3</v>
      </c>
      <c r="J11" s="225">
        <v>3</v>
      </c>
      <c r="K11" s="237">
        <v>5</v>
      </c>
      <c r="L11" s="225">
        <v>3</v>
      </c>
      <c r="M11" s="237">
        <v>4</v>
      </c>
      <c r="N11" s="239">
        <v>6</v>
      </c>
      <c r="O11" s="239">
        <v>6</v>
      </c>
      <c r="P11" s="225">
        <v>3</v>
      </c>
      <c r="Q11" s="225">
        <v>3</v>
      </c>
      <c r="R11" s="225">
        <v>4</v>
      </c>
      <c r="S11" s="237">
        <v>5</v>
      </c>
      <c r="T11" s="237">
        <v>4</v>
      </c>
      <c r="U11" s="225">
        <v>3</v>
      </c>
      <c r="V11" s="225">
        <v>3</v>
      </c>
      <c r="W11" s="391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72</v>
      </c>
      <c r="AH11" s="191">
        <v>213</v>
      </c>
      <c r="AI11" s="191">
        <v>1</v>
      </c>
    </row>
    <row r="12" spans="1:35" ht="15.75" hidden="1" customHeight="1" x14ac:dyDescent="0.35">
      <c r="A12" s="496"/>
      <c r="B12" s="499"/>
      <c r="C12" s="502"/>
      <c r="D12" s="25" t="s">
        <v>384</v>
      </c>
      <c r="E12" s="26" t="s">
        <v>17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213</v>
      </c>
      <c r="AI12" s="191">
        <v>1</v>
      </c>
    </row>
    <row r="13" spans="1:35" ht="15.75" hidden="1" customHeight="1" thickBot="1" x14ac:dyDescent="0.4">
      <c r="A13" s="497"/>
      <c r="B13" s="500"/>
      <c r="C13" s="503"/>
      <c r="D13" s="27" t="s">
        <v>384</v>
      </c>
      <c r="E13" s="28" t="s">
        <v>18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213</v>
      </c>
      <c r="AI13" s="193">
        <v>1</v>
      </c>
    </row>
    <row r="14" spans="1:35" ht="15" customHeight="1" x14ac:dyDescent="0.35">
      <c r="A14" s="495">
        <v>2</v>
      </c>
      <c r="B14" s="498">
        <v>2</v>
      </c>
      <c r="C14" s="501" t="s">
        <v>395</v>
      </c>
      <c r="D14" s="23" t="s">
        <v>395</v>
      </c>
      <c r="E14" s="24" t="s">
        <v>14</v>
      </c>
      <c r="F14" s="385">
        <v>5</v>
      </c>
      <c r="G14" s="236">
        <v>5</v>
      </c>
      <c r="H14" s="238">
        <v>6</v>
      </c>
      <c r="I14" s="222">
        <v>3</v>
      </c>
      <c r="J14" s="222">
        <v>3</v>
      </c>
      <c r="K14" s="238">
        <v>7</v>
      </c>
      <c r="L14" s="222">
        <v>3</v>
      </c>
      <c r="M14" s="222">
        <v>3</v>
      </c>
      <c r="N14" s="238">
        <v>7</v>
      </c>
      <c r="O14" s="238">
        <v>8</v>
      </c>
      <c r="P14" s="236">
        <v>4</v>
      </c>
      <c r="Q14" s="222">
        <v>3</v>
      </c>
      <c r="R14" s="236">
        <v>5</v>
      </c>
      <c r="S14" s="222">
        <v>4</v>
      </c>
      <c r="T14" s="238">
        <v>5</v>
      </c>
      <c r="U14" s="236">
        <v>4</v>
      </c>
      <c r="V14" s="240">
        <v>2</v>
      </c>
      <c r="W14" s="390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80</v>
      </c>
      <c r="AH14" s="189">
        <v>80</v>
      </c>
      <c r="AI14" s="189">
        <v>2</v>
      </c>
    </row>
    <row r="15" spans="1:35" ht="15" customHeight="1" x14ac:dyDescent="0.35">
      <c r="A15" s="496"/>
      <c r="B15" s="499"/>
      <c r="C15" s="502"/>
      <c r="D15" s="25" t="s">
        <v>395</v>
      </c>
      <c r="E15" s="26" t="s">
        <v>15</v>
      </c>
      <c r="F15" s="354">
        <v>4</v>
      </c>
      <c r="G15" s="225">
        <v>4</v>
      </c>
      <c r="H15" s="237">
        <v>5</v>
      </c>
      <c r="I15" s="237">
        <v>4</v>
      </c>
      <c r="J15" s="237">
        <v>4</v>
      </c>
      <c r="K15" s="239">
        <v>6</v>
      </c>
      <c r="L15" s="225">
        <v>3</v>
      </c>
      <c r="M15" s="225">
        <v>3</v>
      </c>
      <c r="N15" s="239">
        <v>6</v>
      </c>
      <c r="O15" s="237">
        <v>5</v>
      </c>
      <c r="P15" s="225">
        <v>3</v>
      </c>
      <c r="Q15" s="239">
        <v>5</v>
      </c>
      <c r="R15" s="239">
        <v>6</v>
      </c>
      <c r="S15" s="237">
        <v>5</v>
      </c>
      <c r="T15" s="237">
        <v>4</v>
      </c>
      <c r="U15" s="225">
        <v>3</v>
      </c>
      <c r="V15" s="225">
        <v>3</v>
      </c>
      <c r="W15" s="395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77</v>
      </c>
      <c r="AH15" s="191">
        <v>157</v>
      </c>
      <c r="AI15" s="191">
        <v>2</v>
      </c>
    </row>
    <row r="16" spans="1:35" ht="15" customHeight="1" thickBot="1" x14ac:dyDescent="0.4">
      <c r="A16" s="496"/>
      <c r="B16" s="499"/>
      <c r="C16" s="502"/>
      <c r="D16" s="25" t="s">
        <v>395</v>
      </c>
      <c r="E16" s="26" t="s">
        <v>16</v>
      </c>
      <c r="F16" s="388">
        <v>6</v>
      </c>
      <c r="G16" s="239">
        <v>6</v>
      </c>
      <c r="H16" s="237">
        <v>5</v>
      </c>
      <c r="I16" s="239">
        <v>6</v>
      </c>
      <c r="J16" s="237">
        <v>4</v>
      </c>
      <c r="K16" s="239">
        <v>6</v>
      </c>
      <c r="L16" s="225">
        <v>3</v>
      </c>
      <c r="M16" s="235">
        <v>2</v>
      </c>
      <c r="N16" s="239">
        <v>6</v>
      </c>
      <c r="O16" s="237">
        <v>5</v>
      </c>
      <c r="P16" s="239">
        <v>5</v>
      </c>
      <c r="Q16" s="239">
        <v>5</v>
      </c>
      <c r="R16" s="239">
        <v>7</v>
      </c>
      <c r="S16" s="239">
        <v>6</v>
      </c>
      <c r="T16" s="225">
        <v>3</v>
      </c>
      <c r="U16" s="235">
        <v>2</v>
      </c>
      <c r="V16" s="225">
        <v>3</v>
      </c>
      <c r="W16" s="391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83</v>
      </c>
      <c r="AH16" s="191">
        <v>240</v>
      </c>
      <c r="AI16" s="191">
        <v>2</v>
      </c>
    </row>
    <row r="17" spans="1:38" ht="15.75" hidden="1" customHeight="1" x14ac:dyDescent="0.35">
      <c r="A17" s="496"/>
      <c r="B17" s="499"/>
      <c r="C17" s="502"/>
      <c r="D17" s="25" t="s">
        <v>395</v>
      </c>
      <c r="E17" s="26" t="s">
        <v>17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240</v>
      </c>
      <c r="AI17" s="191">
        <v>2</v>
      </c>
    </row>
    <row r="18" spans="1:38" ht="15.75" hidden="1" customHeight="1" thickBot="1" x14ac:dyDescent="0.4">
      <c r="A18" s="497"/>
      <c r="B18" s="500"/>
      <c r="C18" s="503"/>
      <c r="D18" s="27" t="s">
        <v>395</v>
      </c>
      <c r="E18" s="28" t="s">
        <v>18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240</v>
      </c>
      <c r="AI18" s="193">
        <v>2</v>
      </c>
    </row>
    <row r="19" spans="1:38" ht="15" customHeight="1" x14ac:dyDescent="0.35">
      <c r="A19" s="495">
        <v>3</v>
      </c>
      <c r="B19" s="498">
        <v>3</v>
      </c>
      <c r="C19" s="501" t="s">
        <v>398</v>
      </c>
      <c r="D19" s="23" t="s">
        <v>398</v>
      </c>
      <c r="E19" s="24" t="s">
        <v>14</v>
      </c>
      <c r="F19" s="385">
        <v>5</v>
      </c>
      <c r="G19" s="238">
        <v>6</v>
      </c>
      <c r="H19" s="238">
        <v>6</v>
      </c>
      <c r="I19" s="238">
        <v>6</v>
      </c>
      <c r="J19" s="236">
        <v>4</v>
      </c>
      <c r="K19" s="236">
        <v>5</v>
      </c>
      <c r="L19" s="236">
        <v>4</v>
      </c>
      <c r="M19" s="222">
        <v>3</v>
      </c>
      <c r="N19" s="236">
        <v>5</v>
      </c>
      <c r="O19" s="222">
        <v>4</v>
      </c>
      <c r="P19" s="222">
        <v>3</v>
      </c>
      <c r="Q19" s="222">
        <v>3</v>
      </c>
      <c r="R19" s="236">
        <v>5</v>
      </c>
      <c r="S19" s="238">
        <v>9</v>
      </c>
      <c r="T19" s="222">
        <v>3</v>
      </c>
      <c r="U19" s="238">
        <v>6</v>
      </c>
      <c r="V19" s="240">
        <v>2</v>
      </c>
      <c r="W19" s="394">
        <v>5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84</v>
      </c>
      <c r="AH19" s="189">
        <v>84</v>
      </c>
      <c r="AI19" s="189">
        <v>4</v>
      </c>
      <c r="AL19" s="202"/>
    </row>
    <row r="20" spans="1:38" ht="15" customHeight="1" x14ac:dyDescent="0.35">
      <c r="A20" s="496"/>
      <c r="B20" s="499"/>
      <c r="C20" s="502"/>
      <c r="D20" s="25" t="s">
        <v>398</v>
      </c>
      <c r="E20" s="26" t="s">
        <v>15</v>
      </c>
      <c r="F20" s="388">
        <v>5</v>
      </c>
      <c r="G20" s="225">
        <v>4</v>
      </c>
      <c r="H20" s="239">
        <v>7</v>
      </c>
      <c r="I20" s="237">
        <v>4</v>
      </c>
      <c r="J20" s="225">
        <v>3</v>
      </c>
      <c r="K20" s="239">
        <v>6</v>
      </c>
      <c r="L20" s="225">
        <v>3</v>
      </c>
      <c r="M20" s="225">
        <v>3</v>
      </c>
      <c r="N20" s="239">
        <v>7</v>
      </c>
      <c r="O20" s="239">
        <v>6</v>
      </c>
      <c r="P20" s="239">
        <v>5</v>
      </c>
      <c r="Q20" s="239">
        <v>5</v>
      </c>
      <c r="R20" s="239">
        <v>8</v>
      </c>
      <c r="S20" s="239">
        <v>6</v>
      </c>
      <c r="T20" s="239">
        <v>6</v>
      </c>
      <c r="U20" s="235">
        <v>2</v>
      </c>
      <c r="V20" s="225">
        <v>3</v>
      </c>
      <c r="W20" s="391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86</v>
      </c>
      <c r="AH20" s="191">
        <v>170</v>
      </c>
      <c r="AI20" s="191">
        <v>4</v>
      </c>
    </row>
    <row r="21" spans="1:38" ht="15" customHeight="1" thickBot="1" x14ac:dyDescent="0.4">
      <c r="A21" s="496"/>
      <c r="B21" s="499"/>
      <c r="C21" s="502"/>
      <c r="D21" s="25" t="s">
        <v>398</v>
      </c>
      <c r="E21" s="26" t="s">
        <v>16</v>
      </c>
      <c r="F21" s="354">
        <v>4</v>
      </c>
      <c r="G21" s="225">
        <v>4</v>
      </c>
      <c r="H21" s="237">
        <v>5</v>
      </c>
      <c r="I21" s="237">
        <v>4</v>
      </c>
      <c r="J21" s="225">
        <v>3</v>
      </c>
      <c r="K21" s="237">
        <v>5</v>
      </c>
      <c r="L21" s="225">
        <v>3</v>
      </c>
      <c r="M21" s="225">
        <v>3</v>
      </c>
      <c r="N21" s="237">
        <v>5</v>
      </c>
      <c r="O21" s="239">
        <v>7</v>
      </c>
      <c r="P21" s="237">
        <v>4</v>
      </c>
      <c r="Q21" s="237">
        <v>4</v>
      </c>
      <c r="R21" s="239">
        <v>6</v>
      </c>
      <c r="S21" s="239">
        <v>6</v>
      </c>
      <c r="T21" s="237">
        <v>4</v>
      </c>
      <c r="U21" s="225">
        <v>3</v>
      </c>
      <c r="V21" s="237">
        <v>4</v>
      </c>
      <c r="W21" s="393">
        <v>5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79</v>
      </c>
      <c r="AH21" s="191">
        <v>249</v>
      </c>
      <c r="AI21" s="191">
        <v>3</v>
      </c>
    </row>
    <row r="22" spans="1:38" ht="15.75" hidden="1" customHeight="1" x14ac:dyDescent="0.35">
      <c r="A22" s="496"/>
      <c r="B22" s="499"/>
      <c r="C22" s="502"/>
      <c r="D22" s="25" t="s">
        <v>398</v>
      </c>
      <c r="E22" s="26" t="s">
        <v>17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249</v>
      </c>
      <c r="AI22" s="191">
        <v>3</v>
      </c>
    </row>
    <row r="23" spans="1:38" ht="15.75" hidden="1" customHeight="1" thickBot="1" x14ac:dyDescent="0.4">
      <c r="A23" s="497"/>
      <c r="B23" s="500"/>
      <c r="C23" s="503"/>
      <c r="D23" s="27" t="s">
        <v>398</v>
      </c>
      <c r="E23" s="28" t="s">
        <v>18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249</v>
      </c>
      <c r="AI23" s="193">
        <v>3</v>
      </c>
    </row>
    <row r="24" spans="1:38" ht="15" customHeight="1" x14ac:dyDescent="0.35">
      <c r="A24" s="495">
        <v>4</v>
      </c>
      <c r="B24" s="498">
        <v>4</v>
      </c>
      <c r="C24" s="501" t="s">
        <v>399</v>
      </c>
      <c r="D24" s="23" t="s">
        <v>399</v>
      </c>
      <c r="E24" s="24" t="s">
        <v>14</v>
      </c>
      <c r="F24" s="385">
        <v>5</v>
      </c>
      <c r="G24" s="238">
        <v>6</v>
      </c>
      <c r="H24" s="238">
        <v>6</v>
      </c>
      <c r="I24" s="236">
        <v>4</v>
      </c>
      <c r="J24" s="236">
        <v>4</v>
      </c>
      <c r="K24" s="238">
        <v>6</v>
      </c>
      <c r="L24" s="236">
        <v>4</v>
      </c>
      <c r="M24" s="222">
        <v>3</v>
      </c>
      <c r="N24" s="238">
        <v>6</v>
      </c>
      <c r="O24" s="238">
        <v>7</v>
      </c>
      <c r="P24" s="222">
        <v>3</v>
      </c>
      <c r="Q24" s="238">
        <v>5</v>
      </c>
      <c r="R24" s="236">
        <v>5</v>
      </c>
      <c r="S24" s="236">
        <v>5</v>
      </c>
      <c r="T24" s="236">
        <v>4</v>
      </c>
      <c r="U24" s="240">
        <v>2</v>
      </c>
      <c r="V24" s="222">
        <v>3</v>
      </c>
      <c r="W24" s="390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81</v>
      </c>
      <c r="AH24" s="189">
        <v>81</v>
      </c>
      <c r="AI24" s="189">
        <v>3</v>
      </c>
    </row>
    <row r="25" spans="1:38" ht="15" customHeight="1" x14ac:dyDescent="0.35">
      <c r="A25" s="496"/>
      <c r="B25" s="499"/>
      <c r="C25" s="502"/>
      <c r="D25" s="25" t="s">
        <v>399</v>
      </c>
      <c r="E25" s="26" t="s">
        <v>15</v>
      </c>
      <c r="F25" s="388">
        <v>5</v>
      </c>
      <c r="G25" s="239">
        <v>6</v>
      </c>
      <c r="H25" s="239">
        <v>6</v>
      </c>
      <c r="I25" s="225">
        <v>3</v>
      </c>
      <c r="J25" s="239">
        <v>5</v>
      </c>
      <c r="K25" s="239">
        <v>8</v>
      </c>
      <c r="L25" s="225">
        <v>3</v>
      </c>
      <c r="M25" s="237">
        <v>4</v>
      </c>
      <c r="N25" s="239">
        <v>7</v>
      </c>
      <c r="O25" s="239">
        <v>6</v>
      </c>
      <c r="P25" s="239">
        <v>5</v>
      </c>
      <c r="Q25" s="239">
        <v>5</v>
      </c>
      <c r="R25" s="237">
        <v>5</v>
      </c>
      <c r="S25" s="239">
        <v>6</v>
      </c>
      <c r="T25" s="237">
        <v>4</v>
      </c>
      <c r="U25" s="225">
        <v>3</v>
      </c>
      <c r="V25" s="225">
        <v>3</v>
      </c>
      <c r="W25" s="391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87</v>
      </c>
      <c r="AH25" s="191">
        <v>168</v>
      </c>
      <c r="AI25" s="191">
        <v>3</v>
      </c>
    </row>
    <row r="26" spans="1:38" ht="15" customHeight="1" thickBot="1" x14ac:dyDescent="0.4">
      <c r="A26" s="496"/>
      <c r="B26" s="499"/>
      <c r="C26" s="502"/>
      <c r="D26" s="25" t="s">
        <v>399</v>
      </c>
      <c r="E26" s="26" t="s">
        <v>16</v>
      </c>
      <c r="F26" s="388">
        <v>5</v>
      </c>
      <c r="G26" s="239">
        <v>6</v>
      </c>
      <c r="H26" s="237">
        <v>5</v>
      </c>
      <c r="I26" s="237">
        <v>4</v>
      </c>
      <c r="J26" s="237">
        <v>4</v>
      </c>
      <c r="K26" s="239">
        <v>6</v>
      </c>
      <c r="L26" s="237">
        <v>4</v>
      </c>
      <c r="M26" s="225">
        <v>3</v>
      </c>
      <c r="N26" s="239">
        <v>6</v>
      </c>
      <c r="O26" s="225">
        <v>4</v>
      </c>
      <c r="P26" s="237">
        <v>4</v>
      </c>
      <c r="Q26" s="239">
        <v>5</v>
      </c>
      <c r="R26" s="239">
        <v>8</v>
      </c>
      <c r="S26" s="239">
        <v>8</v>
      </c>
      <c r="T26" s="239">
        <v>6</v>
      </c>
      <c r="U26" s="237">
        <v>4</v>
      </c>
      <c r="V26" s="225">
        <v>3</v>
      </c>
      <c r="W26" s="395">
        <v>4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89</v>
      </c>
      <c r="AH26" s="191">
        <v>257</v>
      </c>
      <c r="AI26" s="191">
        <v>4</v>
      </c>
    </row>
    <row r="27" spans="1:38" ht="15.75" hidden="1" customHeight="1" x14ac:dyDescent="0.35">
      <c r="A27" s="496"/>
      <c r="B27" s="499"/>
      <c r="C27" s="502"/>
      <c r="D27" s="25" t="s">
        <v>399</v>
      </c>
      <c r="E27" s="26" t="s">
        <v>17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257</v>
      </c>
      <c r="AI27" s="191">
        <v>4</v>
      </c>
    </row>
    <row r="28" spans="1:38" ht="15.75" hidden="1" customHeight="1" thickBot="1" x14ac:dyDescent="0.4">
      <c r="A28" s="497"/>
      <c r="B28" s="500"/>
      <c r="C28" s="503"/>
      <c r="D28" s="27" t="s">
        <v>399</v>
      </c>
      <c r="E28" s="28" t="s">
        <v>18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257</v>
      </c>
      <c r="AI28" s="193">
        <v>4</v>
      </c>
    </row>
    <row r="29" spans="1:38" ht="15" customHeight="1" x14ac:dyDescent="0.35">
      <c r="A29" s="495">
        <v>5</v>
      </c>
      <c r="B29" s="498">
        <v>5</v>
      </c>
      <c r="C29" s="501" t="s">
        <v>400</v>
      </c>
      <c r="D29" s="23" t="s">
        <v>400</v>
      </c>
      <c r="E29" s="24" t="s">
        <v>14</v>
      </c>
      <c r="F29" s="385">
        <v>5</v>
      </c>
      <c r="G29" s="238">
        <v>6</v>
      </c>
      <c r="H29" s="238">
        <v>6</v>
      </c>
      <c r="I29" s="222">
        <v>3</v>
      </c>
      <c r="J29" s="236">
        <v>4</v>
      </c>
      <c r="K29" s="238">
        <v>6</v>
      </c>
      <c r="L29" s="238">
        <v>5</v>
      </c>
      <c r="M29" s="238">
        <v>5</v>
      </c>
      <c r="N29" s="238">
        <v>8</v>
      </c>
      <c r="O29" s="238">
        <v>6</v>
      </c>
      <c r="P29" s="238">
        <v>5</v>
      </c>
      <c r="Q29" s="236">
        <v>4</v>
      </c>
      <c r="R29" s="238">
        <v>6</v>
      </c>
      <c r="S29" s="236">
        <v>5</v>
      </c>
      <c r="T29" s="236">
        <v>4</v>
      </c>
      <c r="U29" s="236">
        <v>4</v>
      </c>
      <c r="V29" s="236">
        <v>4</v>
      </c>
      <c r="W29" s="392">
        <v>4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90</v>
      </c>
      <c r="AH29" s="189">
        <v>90</v>
      </c>
      <c r="AI29" s="189">
        <v>5</v>
      </c>
    </row>
    <row r="30" spans="1:38" ht="15" customHeight="1" x14ac:dyDescent="0.35">
      <c r="A30" s="496"/>
      <c r="B30" s="499"/>
      <c r="C30" s="502"/>
      <c r="D30" s="25" t="s">
        <v>400</v>
      </c>
      <c r="E30" s="26" t="s">
        <v>15</v>
      </c>
      <c r="F30" s="388">
        <v>5</v>
      </c>
      <c r="G30" s="237">
        <v>5</v>
      </c>
      <c r="H30" s="239">
        <v>6</v>
      </c>
      <c r="I30" s="239">
        <v>5</v>
      </c>
      <c r="J30" s="225">
        <v>3</v>
      </c>
      <c r="K30" s="239">
        <v>6</v>
      </c>
      <c r="L30" s="237">
        <v>4</v>
      </c>
      <c r="M30" s="225">
        <v>3</v>
      </c>
      <c r="N30" s="239">
        <v>8</v>
      </c>
      <c r="O30" s="225">
        <v>4</v>
      </c>
      <c r="P30" s="239">
        <v>7</v>
      </c>
      <c r="Q30" s="239">
        <v>5</v>
      </c>
      <c r="R30" s="239">
        <v>6</v>
      </c>
      <c r="S30" s="237">
        <v>5</v>
      </c>
      <c r="T30" s="237">
        <v>4</v>
      </c>
      <c r="U30" s="235">
        <v>2</v>
      </c>
      <c r="V30" s="225">
        <v>3</v>
      </c>
      <c r="W30" s="391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84</v>
      </c>
      <c r="AH30" s="191">
        <v>174</v>
      </c>
      <c r="AI30" s="191">
        <v>5</v>
      </c>
    </row>
    <row r="31" spans="1:38" ht="15" customHeight="1" thickBot="1" x14ac:dyDescent="0.4">
      <c r="A31" s="496"/>
      <c r="B31" s="499"/>
      <c r="C31" s="502"/>
      <c r="D31" s="25" t="s">
        <v>400</v>
      </c>
      <c r="E31" s="26" t="s">
        <v>16</v>
      </c>
      <c r="F31" s="388">
        <v>7</v>
      </c>
      <c r="G31" s="239">
        <v>6</v>
      </c>
      <c r="H31" s="239">
        <v>6</v>
      </c>
      <c r="I31" s="237">
        <v>4</v>
      </c>
      <c r="J31" s="237">
        <v>4</v>
      </c>
      <c r="K31" s="239">
        <v>6</v>
      </c>
      <c r="L31" s="225">
        <v>3</v>
      </c>
      <c r="M31" s="225">
        <v>3</v>
      </c>
      <c r="N31" s="239">
        <v>6</v>
      </c>
      <c r="O31" s="237">
        <v>5</v>
      </c>
      <c r="P31" s="237">
        <v>4</v>
      </c>
      <c r="Q31" s="239">
        <v>5</v>
      </c>
      <c r="R31" s="239">
        <v>6</v>
      </c>
      <c r="S31" s="239">
        <v>6</v>
      </c>
      <c r="T31" s="237">
        <v>4</v>
      </c>
      <c r="U31" s="235">
        <v>2</v>
      </c>
      <c r="V31" s="237">
        <v>4</v>
      </c>
      <c r="W31" s="395">
        <v>4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85</v>
      </c>
      <c r="AH31" s="191">
        <v>259</v>
      </c>
      <c r="AI31" s="191">
        <v>5</v>
      </c>
    </row>
    <row r="32" spans="1:38" ht="15.75" hidden="1" customHeight="1" x14ac:dyDescent="0.35">
      <c r="A32" s="496"/>
      <c r="B32" s="499"/>
      <c r="C32" s="502"/>
      <c r="D32" s="25" t="s">
        <v>400</v>
      </c>
      <c r="E32" s="26" t="s">
        <v>17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259</v>
      </c>
      <c r="AI32" s="191">
        <v>5</v>
      </c>
    </row>
    <row r="33" spans="1:35" ht="15.75" hidden="1" customHeight="1" thickBot="1" x14ac:dyDescent="0.4">
      <c r="A33" s="497"/>
      <c r="B33" s="500"/>
      <c r="C33" s="503"/>
      <c r="D33" s="27" t="s">
        <v>400</v>
      </c>
      <c r="E33" s="28" t="s">
        <v>18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259</v>
      </c>
      <c r="AI33" s="193">
        <v>5</v>
      </c>
    </row>
    <row r="34" spans="1:35" ht="15" customHeight="1" x14ac:dyDescent="0.35">
      <c r="A34" s="495">
        <v>6</v>
      </c>
      <c r="B34" s="498">
        <v>6</v>
      </c>
      <c r="C34" s="501" t="s">
        <v>401</v>
      </c>
      <c r="D34" s="23" t="s">
        <v>401</v>
      </c>
      <c r="E34" s="24" t="s">
        <v>14</v>
      </c>
      <c r="F34" s="353">
        <v>4</v>
      </c>
      <c r="G34" s="236">
        <v>5</v>
      </c>
      <c r="H34" s="236">
        <v>5</v>
      </c>
      <c r="I34" s="236">
        <v>4</v>
      </c>
      <c r="J34" s="236">
        <v>4</v>
      </c>
      <c r="K34" s="238">
        <v>7</v>
      </c>
      <c r="L34" s="238">
        <v>5</v>
      </c>
      <c r="M34" s="238">
        <v>5</v>
      </c>
      <c r="N34" s="238">
        <v>6</v>
      </c>
      <c r="O34" s="238">
        <v>6</v>
      </c>
      <c r="P34" s="238">
        <v>5</v>
      </c>
      <c r="Q34" s="236">
        <v>4</v>
      </c>
      <c r="R34" s="238">
        <v>7</v>
      </c>
      <c r="S34" s="238">
        <v>6</v>
      </c>
      <c r="T34" s="236">
        <v>4</v>
      </c>
      <c r="U34" s="236">
        <v>4</v>
      </c>
      <c r="V34" s="236">
        <v>4</v>
      </c>
      <c r="W34" s="394">
        <v>6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91</v>
      </c>
      <c r="AH34" s="189">
        <v>91</v>
      </c>
      <c r="AI34" s="189">
        <v>6</v>
      </c>
    </row>
    <row r="35" spans="1:35" ht="15" customHeight="1" x14ac:dyDescent="0.35">
      <c r="A35" s="496"/>
      <c r="B35" s="499"/>
      <c r="C35" s="502"/>
      <c r="D35" s="25" t="s">
        <v>401</v>
      </c>
      <c r="E35" s="26" t="s">
        <v>15</v>
      </c>
      <c r="F35" s="388">
        <v>6</v>
      </c>
      <c r="G35" s="239">
        <v>6</v>
      </c>
      <c r="H35" s="239">
        <v>7</v>
      </c>
      <c r="I35" s="239">
        <v>5</v>
      </c>
      <c r="J35" s="237">
        <v>4</v>
      </c>
      <c r="K35" s="239">
        <v>7</v>
      </c>
      <c r="L35" s="237">
        <v>4</v>
      </c>
      <c r="M35" s="237">
        <v>4</v>
      </c>
      <c r="N35" s="239">
        <v>6</v>
      </c>
      <c r="O35" s="237">
        <v>5</v>
      </c>
      <c r="P35" s="239">
        <v>6</v>
      </c>
      <c r="Q35" s="239">
        <v>5</v>
      </c>
      <c r="R35" s="239">
        <v>7</v>
      </c>
      <c r="S35" s="237">
        <v>5</v>
      </c>
      <c r="T35" s="239">
        <v>5</v>
      </c>
      <c r="U35" s="239">
        <v>5</v>
      </c>
      <c r="V35" s="237">
        <v>4</v>
      </c>
      <c r="W35" s="395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95</v>
      </c>
      <c r="AH35" s="191">
        <v>186</v>
      </c>
      <c r="AI35" s="191">
        <v>7</v>
      </c>
    </row>
    <row r="36" spans="1:35" ht="15" customHeight="1" thickBot="1" x14ac:dyDescent="0.4">
      <c r="A36" s="496"/>
      <c r="B36" s="499"/>
      <c r="C36" s="502"/>
      <c r="D36" s="25" t="s">
        <v>401</v>
      </c>
      <c r="E36" s="26" t="s">
        <v>16</v>
      </c>
      <c r="F36" s="354">
        <v>4</v>
      </c>
      <c r="G36" s="239">
        <v>6</v>
      </c>
      <c r="H36" s="239">
        <v>7</v>
      </c>
      <c r="I36" s="239">
        <v>5</v>
      </c>
      <c r="J36" s="239">
        <v>5</v>
      </c>
      <c r="K36" s="239">
        <v>7</v>
      </c>
      <c r="L36" s="237">
        <v>4</v>
      </c>
      <c r="M36" s="237">
        <v>4</v>
      </c>
      <c r="N36" s="239">
        <v>7</v>
      </c>
      <c r="O36" s="239">
        <v>6</v>
      </c>
      <c r="P36" s="237">
        <v>4</v>
      </c>
      <c r="Q36" s="239">
        <v>5</v>
      </c>
      <c r="R36" s="239">
        <v>6</v>
      </c>
      <c r="S36" s="239">
        <v>6</v>
      </c>
      <c r="T36" s="239">
        <v>6</v>
      </c>
      <c r="U36" s="225">
        <v>3</v>
      </c>
      <c r="V36" s="225">
        <v>3</v>
      </c>
      <c r="W36" s="393">
        <v>5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93</v>
      </c>
      <c r="AH36" s="191">
        <v>279</v>
      </c>
      <c r="AI36" s="191">
        <v>6</v>
      </c>
    </row>
    <row r="37" spans="1:35" ht="15.75" hidden="1" customHeight="1" x14ac:dyDescent="0.35">
      <c r="A37" s="496"/>
      <c r="B37" s="499"/>
      <c r="C37" s="502"/>
      <c r="D37" s="25" t="s">
        <v>401</v>
      </c>
      <c r="E37" s="26" t="s">
        <v>17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279</v>
      </c>
      <c r="AI37" s="191">
        <v>6</v>
      </c>
    </row>
    <row r="38" spans="1:35" ht="15.75" hidden="1" customHeight="1" thickBot="1" x14ac:dyDescent="0.4">
      <c r="A38" s="497"/>
      <c r="B38" s="500"/>
      <c r="C38" s="503"/>
      <c r="D38" s="27" t="s">
        <v>401</v>
      </c>
      <c r="E38" s="28" t="s">
        <v>18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279</v>
      </c>
      <c r="AI38" s="193">
        <v>6</v>
      </c>
    </row>
    <row r="39" spans="1:35" ht="15" customHeight="1" x14ac:dyDescent="0.35">
      <c r="A39" s="495">
        <v>7</v>
      </c>
      <c r="B39" s="498">
        <v>7</v>
      </c>
      <c r="C39" s="501" t="s">
        <v>402</v>
      </c>
      <c r="D39" s="23" t="s">
        <v>402</v>
      </c>
      <c r="E39" s="24" t="s">
        <v>14</v>
      </c>
      <c r="F39" s="385">
        <v>6</v>
      </c>
      <c r="G39" s="236">
        <v>5</v>
      </c>
      <c r="H39" s="238">
        <v>7</v>
      </c>
      <c r="I39" s="236">
        <v>4</v>
      </c>
      <c r="J39" s="222">
        <v>3</v>
      </c>
      <c r="K39" s="238">
        <v>6</v>
      </c>
      <c r="L39" s="238">
        <v>5</v>
      </c>
      <c r="M39" s="222">
        <v>3</v>
      </c>
      <c r="N39" s="238">
        <v>6</v>
      </c>
      <c r="O39" s="238">
        <v>9</v>
      </c>
      <c r="P39" s="238">
        <v>6</v>
      </c>
      <c r="Q39" s="236">
        <v>4</v>
      </c>
      <c r="R39" s="238">
        <v>7</v>
      </c>
      <c r="S39" s="238">
        <v>6</v>
      </c>
      <c r="T39" s="236">
        <v>4</v>
      </c>
      <c r="U39" s="236">
        <v>4</v>
      </c>
      <c r="V39" s="222">
        <v>3</v>
      </c>
      <c r="W39" s="392">
        <v>4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92</v>
      </c>
      <c r="AH39" s="189">
        <v>92</v>
      </c>
      <c r="AI39" s="189">
        <v>7</v>
      </c>
    </row>
    <row r="40" spans="1:35" ht="15" customHeight="1" x14ac:dyDescent="0.35">
      <c r="A40" s="496"/>
      <c r="B40" s="499"/>
      <c r="C40" s="502"/>
      <c r="D40" s="25" t="s">
        <v>402</v>
      </c>
      <c r="E40" s="26" t="s">
        <v>15</v>
      </c>
      <c r="F40" s="388">
        <v>6</v>
      </c>
      <c r="G40" s="239">
        <v>6</v>
      </c>
      <c r="H40" s="237">
        <v>5</v>
      </c>
      <c r="I40" s="239">
        <v>5</v>
      </c>
      <c r="J40" s="225">
        <v>3</v>
      </c>
      <c r="K40" s="239">
        <v>7</v>
      </c>
      <c r="L40" s="237">
        <v>4</v>
      </c>
      <c r="M40" s="225">
        <v>3</v>
      </c>
      <c r="N40" s="239">
        <v>6</v>
      </c>
      <c r="O40" s="239">
        <v>8</v>
      </c>
      <c r="P40" s="239">
        <v>6</v>
      </c>
      <c r="Q40" s="239">
        <v>5</v>
      </c>
      <c r="R40" s="239">
        <v>6</v>
      </c>
      <c r="S40" s="225">
        <v>4</v>
      </c>
      <c r="T40" s="239">
        <v>5</v>
      </c>
      <c r="U40" s="237">
        <v>4</v>
      </c>
      <c r="V40" s="237">
        <v>4</v>
      </c>
      <c r="W40" s="393">
        <v>5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92</v>
      </c>
      <c r="AH40" s="191">
        <v>184</v>
      </c>
      <c r="AI40" s="191">
        <v>6</v>
      </c>
    </row>
    <row r="41" spans="1:35" ht="15" customHeight="1" thickBot="1" x14ac:dyDescent="0.4">
      <c r="A41" s="496"/>
      <c r="B41" s="499"/>
      <c r="C41" s="502"/>
      <c r="D41" s="25" t="s">
        <v>402</v>
      </c>
      <c r="E41" s="26" t="s">
        <v>16</v>
      </c>
      <c r="F41" s="388">
        <v>6</v>
      </c>
      <c r="G41" s="239">
        <v>6</v>
      </c>
      <c r="H41" s="239">
        <v>6</v>
      </c>
      <c r="I41" s="239">
        <v>5</v>
      </c>
      <c r="J41" s="239">
        <v>5</v>
      </c>
      <c r="K41" s="239">
        <v>7</v>
      </c>
      <c r="L41" s="225">
        <v>3</v>
      </c>
      <c r="M41" s="225">
        <v>3</v>
      </c>
      <c r="N41" s="239">
        <v>7</v>
      </c>
      <c r="O41" s="239">
        <v>10</v>
      </c>
      <c r="P41" s="239">
        <v>5</v>
      </c>
      <c r="Q41" s="237">
        <v>4</v>
      </c>
      <c r="R41" s="239">
        <v>7</v>
      </c>
      <c r="S41" s="239">
        <v>7</v>
      </c>
      <c r="T41" s="239">
        <v>5</v>
      </c>
      <c r="U41" s="237">
        <v>4</v>
      </c>
      <c r="V41" s="237">
        <v>4</v>
      </c>
      <c r="W41" s="393">
        <v>7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101</v>
      </c>
      <c r="AH41" s="191">
        <v>285</v>
      </c>
      <c r="AI41" s="191">
        <v>7</v>
      </c>
    </row>
    <row r="42" spans="1:35" ht="15.75" hidden="1" customHeight="1" x14ac:dyDescent="0.35">
      <c r="A42" s="496"/>
      <c r="B42" s="499"/>
      <c r="C42" s="502"/>
      <c r="D42" s="25" t="s">
        <v>402</v>
      </c>
      <c r="E42" s="26" t="s">
        <v>17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285</v>
      </c>
      <c r="AI42" s="191">
        <v>7</v>
      </c>
    </row>
    <row r="43" spans="1:35" ht="15.75" hidden="1" customHeight="1" thickBot="1" x14ac:dyDescent="0.4">
      <c r="A43" s="497"/>
      <c r="B43" s="500"/>
      <c r="C43" s="503"/>
      <c r="D43" s="27" t="s">
        <v>402</v>
      </c>
      <c r="E43" s="28" t="s">
        <v>18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285</v>
      </c>
      <c r="AI43" s="193">
        <v>7</v>
      </c>
    </row>
    <row r="44" spans="1:35" ht="15" hidden="1" customHeight="1" x14ac:dyDescent="0.35">
      <c r="A44" s="495">
        <v>8</v>
      </c>
      <c r="B44" s="498" t="e">
        <v>#N/A</v>
      </c>
      <c r="C44" s="501" t="e">
        <v>#N/A</v>
      </c>
      <c r="D44" s="23" t="e">
        <v>#N/A</v>
      </c>
      <c r="E44" s="24" t="s">
        <v>14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35">
      <c r="A45" s="496"/>
      <c r="B45" s="499"/>
      <c r="C45" s="502"/>
      <c r="D45" s="25" t="e">
        <v>#N/A</v>
      </c>
      <c r="E45" s="26" t="s">
        <v>15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thickBot="1" x14ac:dyDescent="0.4">
      <c r="A46" s="496"/>
      <c r="B46" s="499"/>
      <c r="C46" s="502"/>
      <c r="D46" s="25" t="e">
        <v>#N/A</v>
      </c>
      <c r="E46" s="26" t="s">
        <v>16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35">
      <c r="A47" s="496"/>
      <c r="B47" s="499"/>
      <c r="C47" s="502"/>
      <c r="D47" s="25" t="e">
        <v>#N/A</v>
      </c>
      <c r="E47" s="26" t="s">
        <v>17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4">
      <c r="A48" s="497"/>
      <c r="B48" s="500"/>
      <c r="C48" s="503"/>
      <c r="D48" s="27" t="e">
        <v>#N/A</v>
      </c>
      <c r="E48" s="28" t="s">
        <v>18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35">
      <c r="A49" s="495">
        <v>9</v>
      </c>
      <c r="B49" s="498" t="e">
        <v>#N/A</v>
      </c>
      <c r="C49" s="501" t="e">
        <v>#N/A</v>
      </c>
      <c r="D49" s="23" t="e">
        <v>#N/A</v>
      </c>
      <c r="E49" s="24" t="s">
        <v>14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35">
      <c r="A50" s="496"/>
      <c r="B50" s="499"/>
      <c r="C50" s="502"/>
      <c r="D50" s="25" t="e">
        <v>#N/A</v>
      </c>
      <c r="E50" s="26" t="s">
        <v>15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thickBot="1" x14ac:dyDescent="0.4">
      <c r="A51" s="496"/>
      <c r="B51" s="499"/>
      <c r="C51" s="502"/>
      <c r="D51" s="25" t="e">
        <v>#N/A</v>
      </c>
      <c r="E51" s="26" t="s">
        <v>16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35">
      <c r="A52" s="496"/>
      <c r="B52" s="499"/>
      <c r="C52" s="502"/>
      <c r="D52" s="25" t="e">
        <v>#N/A</v>
      </c>
      <c r="E52" s="26" t="s">
        <v>17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4">
      <c r="A53" s="497"/>
      <c r="B53" s="500"/>
      <c r="C53" s="503"/>
      <c r="D53" s="27" t="e">
        <v>#N/A</v>
      </c>
      <c r="E53" s="28" t="s">
        <v>18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35">
      <c r="A54" s="495">
        <v>10</v>
      </c>
      <c r="B54" s="498" t="e">
        <v>#N/A</v>
      </c>
      <c r="C54" s="501" t="e">
        <v>#N/A</v>
      </c>
      <c r="D54" s="23" t="e">
        <v>#N/A</v>
      </c>
      <c r="E54" s="24" t="s">
        <v>14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35">
      <c r="A55" s="496"/>
      <c r="B55" s="499"/>
      <c r="C55" s="502"/>
      <c r="D55" s="25" t="e">
        <v>#N/A</v>
      </c>
      <c r="E55" s="26" t="s">
        <v>15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thickBot="1" x14ac:dyDescent="0.4">
      <c r="A56" s="496"/>
      <c r="B56" s="499"/>
      <c r="C56" s="502"/>
      <c r="D56" s="25" t="e">
        <v>#N/A</v>
      </c>
      <c r="E56" s="26" t="s">
        <v>16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35">
      <c r="A57" s="496"/>
      <c r="B57" s="499"/>
      <c r="C57" s="502"/>
      <c r="D57" s="25" t="e">
        <v>#N/A</v>
      </c>
      <c r="E57" s="26" t="s">
        <v>17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4">
      <c r="A58" s="497"/>
      <c r="B58" s="500"/>
      <c r="C58" s="503"/>
      <c r="D58" s="27" t="e">
        <v>#N/A</v>
      </c>
      <c r="E58" s="28" t="s">
        <v>18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35">
      <c r="A59" s="495">
        <v>11</v>
      </c>
      <c r="B59" s="498" t="e">
        <v>#N/A</v>
      </c>
      <c r="C59" s="501" t="e">
        <v>#N/A</v>
      </c>
      <c r="D59" s="23" t="e">
        <v>#N/A</v>
      </c>
      <c r="E59" s="24" t="s">
        <v>14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35">
      <c r="A60" s="496"/>
      <c r="B60" s="499"/>
      <c r="C60" s="502"/>
      <c r="D60" s="25" t="e">
        <v>#N/A</v>
      </c>
      <c r="E60" s="26" t="s">
        <v>15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thickBot="1" x14ac:dyDescent="0.4">
      <c r="A61" s="496"/>
      <c r="B61" s="499"/>
      <c r="C61" s="502"/>
      <c r="D61" s="25" t="e">
        <v>#N/A</v>
      </c>
      <c r="E61" s="26" t="s">
        <v>16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35">
      <c r="A62" s="496"/>
      <c r="B62" s="499"/>
      <c r="C62" s="502"/>
      <c r="D62" s="25" t="e">
        <v>#N/A</v>
      </c>
      <c r="E62" s="26" t="s">
        <v>17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4">
      <c r="A63" s="497"/>
      <c r="B63" s="500"/>
      <c r="C63" s="503"/>
      <c r="D63" s="27" t="e">
        <v>#N/A</v>
      </c>
      <c r="E63" s="28" t="s">
        <v>18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35">
      <c r="A64" s="495">
        <v>12</v>
      </c>
      <c r="B64" s="498" t="e">
        <v>#N/A</v>
      </c>
      <c r="C64" s="501" t="e">
        <v>#N/A</v>
      </c>
      <c r="D64" s="23" t="e">
        <v>#N/A</v>
      </c>
      <c r="E64" s="24" t="s">
        <v>14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35">
      <c r="A65" s="496"/>
      <c r="B65" s="499"/>
      <c r="C65" s="502"/>
      <c r="D65" s="25" t="e">
        <v>#N/A</v>
      </c>
      <c r="E65" s="26" t="s">
        <v>15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thickBot="1" x14ac:dyDescent="0.4">
      <c r="A66" s="496"/>
      <c r="B66" s="499"/>
      <c r="C66" s="502"/>
      <c r="D66" s="25" t="e">
        <v>#N/A</v>
      </c>
      <c r="E66" s="26" t="s">
        <v>16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35">
      <c r="A67" s="496"/>
      <c r="B67" s="499"/>
      <c r="C67" s="502"/>
      <c r="D67" s="25" t="e">
        <v>#N/A</v>
      </c>
      <c r="E67" s="26" t="s">
        <v>17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4">
      <c r="A68" s="497"/>
      <c r="B68" s="500"/>
      <c r="C68" s="503"/>
      <c r="D68" s="27" t="e">
        <v>#N/A</v>
      </c>
      <c r="E68" s="28" t="s">
        <v>18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35">
      <c r="A69" s="495">
        <v>13</v>
      </c>
      <c r="B69" s="498" t="e">
        <v>#N/A</v>
      </c>
      <c r="C69" s="501" t="e">
        <v>#N/A</v>
      </c>
      <c r="D69" s="23" t="e">
        <v>#N/A</v>
      </c>
      <c r="E69" s="24" t="s">
        <v>14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35">
      <c r="A70" s="496"/>
      <c r="B70" s="499"/>
      <c r="C70" s="502"/>
      <c r="D70" s="25" t="e">
        <v>#N/A</v>
      </c>
      <c r="E70" s="26" t="s">
        <v>15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thickBot="1" x14ac:dyDescent="0.4">
      <c r="A71" s="496"/>
      <c r="B71" s="499"/>
      <c r="C71" s="502"/>
      <c r="D71" s="25" t="e">
        <v>#N/A</v>
      </c>
      <c r="E71" s="26" t="s">
        <v>16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35">
      <c r="A72" s="496"/>
      <c r="B72" s="499"/>
      <c r="C72" s="502"/>
      <c r="D72" s="25" t="e">
        <v>#N/A</v>
      </c>
      <c r="E72" s="26" t="s">
        <v>17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4">
      <c r="A73" s="497"/>
      <c r="B73" s="500"/>
      <c r="C73" s="503"/>
      <c r="D73" s="27" t="e">
        <v>#N/A</v>
      </c>
      <c r="E73" s="28" t="s">
        <v>18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35">
      <c r="A74" s="495">
        <v>14</v>
      </c>
      <c r="B74" s="498" t="e">
        <v>#N/A</v>
      </c>
      <c r="C74" s="501" t="e">
        <v>#N/A</v>
      </c>
      <c r="D74" s="23" t="e">
        <v>#N/A</v>
      </c>
      <c r="E74" s="24" t="s">
        <v>14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35">
      <c r="A75" s="496"/>
      <c r="B75" s="499"/>
      <c r="C75" s="502"/>
      <c r="D75" s="25" t="e">
        <v>#N/A</v>
      </c>
      <c r="E75" s="26" t="s">
        <v>15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thickBot="1" x14ac:dyDescent="0.4">
      <c r="A76" s="496"/>
      <c r="B76" s="499"/>
      <c r="C76" s="502"/>
      <c r="D76" s="25" t="e">
        <v>#N/A</v>
      </c>
      <c r="E76" s="26" t="s">
        <v>16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35">
      <c r="A77" s="496"/>
      <c r="B77" s="499"/>
      <c r="C77" s="502"/>
      <c r="D77" s="25" t="e">
        <v>#N/A</v>
      </c>
      <c r="E77" s="26" t="s">
        <v>17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4">
      <c r="A78" s="497"/>
      <c r="B78" s="500"/>
      <c r="C78" s="503"/>
      <c r="D78" s="27" t="e">
        <v>#N/A</v>
      </c>
      <c r="E78" s="28" t="s">
        <v>18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35">
      <c r="A79" s="495">
        <v>15</v>
      </c>
      <c r="B79" s="498" t="e">
        <v>#N/A</v>
      </c>
      <c r="C79" s="501" t="e">
        <v>#N/A</v>
      </c>
      <c r="D79" s="23" t="e">
        <v>#N/A</v>
      </c>
      <c r="E79" s="24" t="s">
        <v>14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35">
      <c r="A80" s="496"/>
      <c r="B80" s="499"/>
      <c r="C80" s="502"/>
      <c r="D80" s="25" t="e">
        <v>#N/A</v>
      </c>
      <c r="E80" s="26" t="s">
        <v>15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thickBot="1" x14ac:dyDescent="0.4">
      <c r="A81" s="496"/>
      <c r="B81" s="499"/>
      <c r="C81" s="502"/>
      <c r="D81" s="25" t="e">
        <v>#N/A</v>
      </c>
      <c r="E81" s="26" t="s">
        <v>16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35">
      <c r="A82" s="496"/>
      <c r="B82" s="499"/>
      <c r="C82" s="502"/>
      <c r="D82" s="25" t="e">
        <v>#N/A</v>
      </c>
      <c r="E82" s="26" t="s">
        <v>17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4">
      <c r="A83" s="497"/>
      <c r="B83" s="500"/>
      <c r="C83" s="503"/>
      <c r="D83" s="27" t="e">
        <v>#N/A</v>
      </c>
      <c r="E83" s="28" t="s">
        <v>18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35">
      <c r="A84" s="495">
        <v>16</v>
      </c>
      <c r="B84" s="498" t="e">
        <v>#N/A</v>
      </c>
      <c r="C84" s="501" t="e">
        <v>#N/A</v>
      </c>
      <c r="D84" s="23" t="e">
        <v>#N/A</v>
      </c>
      <c r="E84" s="24" t="s">
        <v>14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35">
      <c r="A85" s="496"/>
      <c r="B85" s="499"/>
      <c r="C85" s="502"/>
      <c r="D85" s="25" t="e">
        <v>#N/A</v>
      </c>
      <c r="E85" s="26" t="s">
        <v>15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thickBot="1" x14ac:dyDescent="0.4">
      <c r="A86" s="496"/>
      <c r="B86" s="499"/>
      <c r="C86" s="502"/>
      <c r="D86" s="25" t="e">
        <v>#N/A</v>
      </c>
      <c r="E86" s="26" t="s">
        <v>16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35">
      <c r="A87" s="496"/>
      <c r="B87" s="499"/>
      <c r="C87" s="502"/>
      <c r="D87" s="25" t="e">
        <v>#N/A</v>
      </c>
      <c r="E87" s="26" t="s">
        <v>17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4">
      <c r="A88" s="497"/>
      <c r="B88" s="500"/>
      <c r="C88" s="503"/>
      <c r="D88" s="27" t="e">
        <v>#N/A</v>
      </c>
      <c r="E88" s="28" t="s">
        <v>18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35">
      <c r="A89" s="495">
        <v>17</v>
      </c>
      <c r="B89" s="498" t="e">
        <v>#N/A</v>
      </c>
      <c r="C89" s="501" t="e">
        <v>#N/A</v>
      </c>
      <c r="D89" s="23" t="e">
        <v>#N/A</v>
      </c>
      <c r="E89" s="24" t="s">
        <v>14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35">
      <c r="A90" s="496"/>
      <c r="B90" s="499"/>
      <c r="C90" s="502"/>
      <c r="D90" s="25" t="e">
        <v>#N/A</v>
      </c>
      <c r="E90" s="26" t="s">
        <v>15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thickBot="1" x14ac:dyDescent="0.4">
      <c r="A91" s="496"/>
      <c r="B91" s="499"/>
      <c r="C91" s="502"/>
      <c r="D91" s="25" t="e">
        <v>#N/A</v>
      </c>
      <c r="E91" s="26" t="s">
        <v>16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35">
      <c r="A92" s="496"/>
      <c r="B92" s="499"/>
      <c r="C92" s="502"/>
      <c r="D92" s="25" t="e">
        <v>#N/A</v>
      </c>
      <c r="E92" s="26" t="s">
        <v>17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4">
      <c r="A93" s="497"/>
      <c r="B93" s="500"/>
      <c r="C93" s="503"/>
      <c r="D93" s="27" t="e">
        <v>#N/A</v>
      </c>
      <c r="E93" s="28" t="s">
        <v>18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35">
      <c r="A94" s="495">
        <v>18</v>
      </c>
      <c r="B94" s="498" t="e">
        <v>#N/A</v>
      </c>
      <c r="C94" s="501" t="e">
        <v>#N/A</v>
      </c>
      <c r="D94" s="23" t="e">
        <v>#N/A</v>
      </c>
      <c r="E94" s="24" t="s">
        <v>14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35">
      <c r="A95" s="496"/>
      <c r="B95" s="499"/>
      <c r="C95" s="502"/>
      <c r="D95" s="25" t="e">
        <v>#N/A</v>
      </c>
      <c r="E95" s="26" t="s">
        <v>15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thickBot="1" x14ac:dyDescent="0.4">
      <c r="A96" s="496"/>
      <c r="B96" s="499"/>
      <c r="C96" s="502"/>
      <c r="D96" s="25" t="e">
        <v>#N/A</v>
      </c>
      <c r="E96" s="26" t="s">
        <v>16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35">
      <c r="A97" s="496"/>
      <c r="B97" s="499"/>
      <c r="C97" s="502"/>
      <c r="D97" s="25" t="e">
        <v>#N/A</v>
      </c>
      <c r="E97" s="26" t="s">
        <v>17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4">
      <c r="A98" s="497"/>
      <c r="B98" s="500"/>
      <c r="C98" s="503"/>
      <c r="D98" s="27" t="e">
        <v>#N/A</v>
      </c>
      <c r="E98" s="28" t="s">
        <v>18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35">
      <c r="A99" s="495">
        <v>19</v>
      </c>
      <c r="B99" s="498" t="e">
        <v>#N/A</v>
      </c>
      <c r="C99" s="501" t="e">
        <v>#N/A</v>
      </c>
      <c r="D99" s="23" t="e">
        <v>#N/A</v>
      </c>
      <c r="E99" s="24" t="s">
        <v>14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35">
      <c r="A100" s="496"/>
      <c r="B100" s="499"/>
      <c r="C100" s="502"/>
      <c r="D100" s="25" t="e">
        <v>#N/A</v>
      </c>
      <c r="E100" s="26" t="s">
        <v>15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thickBot="1" x14ac:dyDescent="0.4">
      <c r="A101" s="496"/>
      <c r="B101" s="499"/>
      <c r="C101" s="502"/>
      <c r="D101" s="25" t="e">
        <v>#N/A</v>
      </c>
      <c r="E101" s="26" t="s">
        <v>16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35">
      <c r="A102" s="496"/>
      <c r="B102" s="499"/>
      <c r="C102" s="502"/>
      <c r="D102" s="25" t="e">
        <v>#N/A</v>
      </c>
      <c r="E102" s="26" t="s">
        <v>17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4">
      <c r="A103" s="497"/>
      <c r="B103" s="500"/>
      <c r="C103" s="503"/>
      <c r="D103" s="27" t="e">
        <v>#N/A</v>
      </c>
      <c r="E103" s="28" t="s">
        <v>18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35">
      <c r="A104" s="495">
        <v>20</v>
      </c>
      <c r="B104" s="498" t="e">
        <v>#N/A</v>
      </c>
      <c r="C104" s="501" t="e">
        <v>#N/A</v>
      </c>
      <c r="D104" s="23" t="e">
        <v>#N/A</v>
      </c>
      <c r="E104" s="24" t="s">
        <v>14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35">
      <c r="A105" s="496"/>
      <c r="B105" s="499"/>
      <c r="C105" s="502"/>
      <c r="D105" s="25" t="e">
        <v>#N/A</v>
      </c>
      <c r="E105" s="26" t="s">
        <v>15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thickBot="1" x14ac:dyDescent="0.4">
      <c r="A106" s="496"/>
      <c r="B106" s="499"/>
      <c r="C106" s="502"/>
      <c r="D106" s="25" t="e">
        <v>#N/A</v>
      </c>
      <c r="E106" s="26" t="s">
        <v>16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35">
      <c r="A107" s="496"/>
      <c r="B107" s="499"/>
      <c r="C107" s="502"/>
      <c r="D107" s="25" t="e">
        <v>#N/A</v>
      </c>
      <c r="E107" s="26" t="s">
        <v>17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4">
      <c r="A108" s="497"/>
      <c r="B108" s="500"/>
      <c r="C108" s="503"/>
      <c r="D108" s="27" t="e">
        <v>#N/A</v>
      </c>
      <c r="E108" s="28" t="s">
        <v>18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35">
      <c r="A109" s="495">
        <v>21</v>
      </c>
      <c r="B109" s="498" t="e">
        <v>#N/A</v>
      </c>
      <c r="C109" s="501" t="e">
        <v>#N/A</v>
      </c>
      <c r="D109" s="23" t="e">
        <v>#N/A</v>
      </c>
      <c r="E109" s="24" t="s">
        <v>14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35">
      <c r="A110" s="496"/>
      <c r="B110" s="499"/>
      <c r="C110" s="502"/>
      <c r="D110" s="25" t="e">
        <v>#N/A</v>
      </c>
      <c r="E110" s="26" t="s">
        <v>15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thickBot="1" x14ac:dyDescent="0.4">
      <c r="A111" s="496"/>
      <c r="B111" s="499"/>
      <c r="C111" s="502"/>
      <c r="D111" s="25" t="e">
        <v>#N/A</v>
      </c>
      <c r="E111" s="26" t="s">
        <v>16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35">
      <c r="A112" s="496"/>
      <c r="B112" s="499"/>
      <c r="C112" s="502"/>
      <c r="D112" s="25" t="e">
        <v>#N/A</v>
      </c>
      <c r="E112" s="26" t="s">
        <v>17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4">
      <c r="A113" s="497"/>
      <c r="B113" s="500"/>
      <c r="C113" s="503"/>
      <c r="D113" s="27" t="e">
        <v>#N/A</v>
      </c>
      <c r="E113" s="28" t="s">
        <v>18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35">
      <c r="A114" s="495">
        <v>22</v>
      </c>
      <c r="B114" s="498" t="e">
        <v>#N/A</v>
      </c>
      <c r="C114" s="501" t="e">
        <v>#N/A</v>
      </c>
      <c r="D114" s="23" t="e">
        <v>#N/A</v>
      </c>
      <c r="E114" s="24" t="s">
        <v>14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35">
      <c r="A115" s="496"/>
      <c r="B115" s="499"/>
      <c r="C115" s="502"/>
      <c r="D115" s="25" t="e">
        <v>#N/A</v>
      </c>
      <c r="E115" s="26" t="s">
        <v>15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thickBot="1" x14ac:dyDescent="0.4">
      <c r="A116" s="496"/>
      <c r="B116" s="499"/>
      <c r="C116" s="502"/>
      <c r="D116" s="25" t="e">
        <v>#N/A</v>
      </c>
      <c r="E116" s="26" t="s">
        <v>16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35">
      <c r="A117" s="496"/>
      <c r="B117" s="499"/>
      <c r="C117" s="502"/>
      <c r="D117" s="25" t="e">
        <v>#N/A</v>
      </c>
      <c r="E117" s="26" t="s">
        <v>17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4">
      <c r="A118" s="497"/>
      <c r="B118" s="500"/>
      <c r="C118" s="503"/>
      <c r="D118" s="27" t="e">
        <v>#N/A</v>
      </c>
      <c r="E118" s="28" t="s">
        <v>18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35">
      <c r="A119" s="495">
        <v>23</v>
      </c>
      <c r="B119" s="498" t="e">
        <v>#N/A</v>
      </c>
      <c r="C119" s="501" t="e">
        <v>#N/A</v>
      </c>
      <c r="D119" s="23" t="e">
        <v>#N/A</v>
      </c>
      <c r="E119" s="24" t="s">
        <v>14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35">
      <c r="A120" s="496"/>
      <c r="B120" s="499"/>
      <c r="C120" s="502"/>
      <c r="D120" s="25" t="e">
        <v>#N/A</v>
      </c>
      <c r="E120" s="26" t="s">
        <v>15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thickBot="1" x14ac:dyDescent="0.4">
      <c r="A121" s="496"/>
      <c r="B121" s="499"/>
      <c r="C121" s="502"/>
      <c r="D121" s="25" t="e">
        <v>#N/A</v>
      </c>
      <c r="E121" s="26" t="s">
        <v>16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35">
      <c r="A122" s="496"/>
      <c r="B122" s="499"/>
      <c r="C122" s="502"/>
      <c r="D122" s="25" t="e">
        <v>#N/A</v>
      </c>
      <c r="E122" s="26" t="s">
        <v>17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4">
      <c r="A123" s="497"/>
      <c r="B123" s="500"/>
      <c r="C123" s="503"/>
      <c r="D123" s="27" t="e">
        <v>#N/A</v>
      </c>
      <c r="E123" s="28" t="s">
        <v>18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35">
      <c r="A124" s="495">
        <v>24</v>
      </c>
      <c r="B124" s="498" t="e">
        <v>#N/A</v>
      </c>
      <c r="C124" s="501" t="e">
        <v>#N/A</v>
      </c>
      <c r="D124" s="23" t="e">
        <v>#N/A</v>
      </c>
      <c r="E124" s="24" t="s">
        <v>14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35">
      <c r="A125" s="496"/>
      <c r="B125" s="499"/>
      <c r="C125" s="502"/>
      <c r="D125" s="25" t="e">
        <v>#N/A</v>
      </c>
      <c r="E125" s="26" t="s">
        <v>15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thickBot="1" x14ac:dyDescent="0.4">
      <c r="A126" s="496"/>
      <c r="B126" s="499"/>
      <c r="C126" s="502"/>
      <c r="D126" s="25" t="e">
        <v>#N/A</v>
      </c>
      <c r="E126" s="26" t="s">
        <v>16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35">
      <c r="A127" s="496"/>
      <c r="B127" s="499"/>
      <c r="C127" s="502"/>
      <c r="D127" s="25" t="e">
        <v>#N/A</v>
      </c>
      <c r="E127" s="26" t="s">
        <v>17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4">
      <c r="A128" s="497"/>
      <c r="B128" s="500"/>
      <c r="C128" s="503"/>
      <c r="D128" s="27" t="e">
        <v>#N/A</v>
      </c>
      <c r="E128" s="28" t="s">
        <v>18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35">
      <c r="A129" s="495">
        <v>25</v>
      </c>
      <c r="B129" s="498" t="e">
        <v>#N/A</v>
      </c>
      <c r="C129" s="501" t="e">
        <v>#N/A</v>
      </c>
      <c r="D129" s="23" t="e">
        <v>#N/A</v>
      </c>
      <c r="E129" s="24" t="s">
        <v>14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35">
      <c r="A130" s="496"/>
      <c r="B130" s="499"/>
      <c r="C130" s="502"/>
      <c r="D130" s="25" t="e">
        <v>#N/A</v>
      </c>
      <c r="E130" s="26" t="s">
        <v>15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thickBot="1" x14ac:dyDescent="0.4">
      <c r="A131" s="496"/>
      <c r="B131" s="499"/>
      <c r="C131" s="502"/>
      <c r="D131" s="25" t="e">
        <v>#N/A</v>
      </c>
      <c r="E131" s="26" t="s">
        <v>16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35">
      <c r="A132" s="496"/>
      <c r="B132" s="499"/>
      <c r="C132" s="502"/>
      <c r="D132" s="25" t="e">
        <v>#N/A</v>
      </c>
      <c r="E132" s="26" t="s">
        <v>17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4">
      <c r="A133" s="497"/>
      <c r="B133" s="500"/>
      <c r="C133" s="503"/>
      <c r="D133" s="27" t="e">
        <v>#N/A</v>
      </c>
      <c r="E133" s="28" t="s">
        <v>18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35">
      <c r="A134" s="495">
        <v>26</v>
      </c>
      <c r="B134" s="498" t="e">
        <v>#N/A</v>
      </c>
      <c r="C134" s="501" t="e">
        <v>#N/A</v>
      </c>
      <c r="D134" s="23" t="e">
        <v>#N/A</v>
      </c>
      <c r="E134" s="24" t="s">
        <v>14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35">
      <c r="A135" s="496"/>
      <c r="B135" s="499"/>
      <c r="C135" s="502"/>
      <c r="D135" s="25" t="e">
        <v>#N/A</v>
      </c>
      <c r="E135" s="26" t="s">
        <v>15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thickBot="1" x14ac:dyDescent="0.4">
      <c r="A136" s="496"/>
      <c r="B136" s="499"/>
      <c r="C136" s="502"/>
      <c r="D136" s="25" t="e">
        <v>#N/A</v>
      </c>
      <c r="E136" s="26" t="s">
        <v>16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35">
      <c r="A137" s="496"/>
      <c r="B137" s="499"/>
      <c r="C137" s="502"/>
      <c r="D137" s="25" t="e">
        <v>#N/A</v>
      </c>
      <c r="E137" s="26" t="s">
        <v>17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4">
      <c r="A138" s="497"/>
      <c r="B138" s="500"/>
      <c r="C138" s="503"/>
      <c r="D138" s="27" t="e">
        <v>#N/A</v>
      </c>
      <c r="E138" s="28" t="s">
        <v>18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35">
      <c r="A139" s="495">
        <v>27</v>
      </c>
      <c r="B139" s="498" t="e">
        <v>#N/A</v>
      </c>
      <c r="C139" s="501" t="e">
        <v>#N/A</v>
      </c>
      <c r="D139" s="23" t="e">
        <v>#N/A</v>
      </c>
      <c r="E139" s="24" t="s">
        <v>14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35">
      <c r="A140" s="496"/>
      <c r="B140" s="499"/>
      <c r="C140" s="502"/>
      <c r="D140" s="25" t="e">
        <v>#N/A</v>
      </c>
      <c r="E140" s="26" t="s">
        <v>15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thickBot="1" x14ac:dyDescent="0.4">
      <c r="A141" s="496"/>
      <c r="B141" s="499"/>
      <c r="C141" s="502"/>
      <c r="D141" s="25" t="e">
        <v>#N/A</v>
      </c>
      <c r="E141" s="26" t="s">
        <v>16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35">
      <c r="A142" s="496"/>
      <c r="B142" s="499"/>
      <c r="C142" s="502"/>
      <c r="D142" s="25" t="e">
        <v>#N/A</v>
      </c>
      <c r="E142" s="26" t="s">
        <v>17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4">
      <c r="A143" s="497"/>
      <c r="B143" s="500"/>
      <c r="C143" s="503"/>
      <c r="D143" s="27" t="e">
        <v>#N/A</v>
      </c>
      <c r="E143" s="28" t="s">
        <v>18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35">
      <c r="A144" s="495">
        <v>28</v>
      </c>
      <c r="B144" s="498" t="e">
        <v>#N/A</v>
      </c>
      <c r="C144" s="501" t="e">
        <v>#N/A</v>
      </c>
      <c r="D144" s="23" t="e">
        <v>#N/A</v>
      </c>
      <c r="E144" s="24" t="s">
        <v>14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35">
      <c r="A145" s="496"/>
      <c r="B145" s="499"/>
      <c r="C145" s="502"/>
      <c r="D145" s="25" t="e">
        <v>#N/A</v>
      </c>
      <c r="E145" s="26" t="s">
        <v>15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thickBot="1" x14ac:dyDescent="0.4">
      <c r="A146" s="496"/>
      <c r="B146" s="499"/>
      <c r="C146" s="502"/>
      <c r="D146" s="25" t="e">
        <v>#N/A</v>
      </c>
      <c r="E146" s="26" t="s">
        <v>16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35">
      <c r="A147" s="496"/>
      <c r="B147" s="499"/>
      <c r="C147" s="502"/>
      <c r="D147" s="25" t="e">
        <v>#N/A</v>
      </c>
      <c r="E147" s="26" t="s">
        <v>17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4">
      <c r="A148" s="497"/>
      <c r="B148" s="500"/>
      <c r="C148" s="503"/>
      <c r="D148" s="27" t="e">
        <v>#N/A</v>
      </c>
      <c r="E148" s="28" t="s">
        <v>18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35">
      <c r="A149" s="495">
        <v>29</v>
      </c>
      <c r="B149" s="498" t="e">
        <v>#N/A</v>
      </c>
      <c r="C149" s="501" t="e">
        <v>#N/A</v>
      </c>
      <c r="D149" s="23" t="e">
        <v>#N/A</v>
      </c>
      <c r="E149" s="24" t="s">
        <v>14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35">
      <c r="A150" s="496"/>
      <c r="B150" s="499"/>
      <c r="C150" s="502"/>
      <c r="D150" s="25" t="e">
        <v>#N/A</v>
      </c>
      <c r="E150" s="26" t="s">
        <v>15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thickBot="1" x14ac:dyDescent="0.4">
      <c r="A151" s="496"/>
      <c r="B151" s="499"/>
      <c r="C151" s="502"/>
      <c r="D151" s="25" t="e">
        <v>#N/A</v>
      </c>
      <c r="E151" s="26" t="s">
        <v>16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35">
      <c r="A152" s="496"/>
      <c r="B152" s="499"/>
      <c r="C152" s="502"/>
      <c r="D152" s="25" t="e">
        <v>#N/A</v>
      </c>
      <c r="E152" s="26" t="s">
        <v>17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4">
      <c r="A153" s="497"/>
      <c r="B153" s="500"/>
      <c r="C153" s="503"/>
      <c r="D153" s="27" t="e">
        <v>#N/A</v>
      </c>
      <c r="E153" s="28" t="s">
        <v>18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35">
      <c r="A154" s="495">
        <v>30</v>
      </c>
      <c r="B154" s="498" t="e">
        <v>#N/A</v>
      </c>
      <c r="C154" s="501" t="e">
        <v>#N/A</v>
      </c>
      <c r="D154" s="23" t="e">
        <v>#N/A</v>
      </c>
      <c r="E154" s="24" t="s">
        <v>14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35">
      <c r="A155" s="496"/>
      <c r="B155" s="499"/>
      <c r="C155" s="502"/>
      <c r="D155" s="25" t="e">
        <v>#N/A</v>
      </c>
      <c r="E155" s="26" t="s">
        <v>15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thickBot="1" x14ac:dyDescent="0.4">
      <c r="A156" s="496"/>
      <c r="B156" s="499"/>
      <c r="C156" s="502"/>
      <c r="D156" s="25" t="e">
        <v>#N/A</v>
      </c>
      <c r="E156" s="26" t="s">
        <v>16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35">
      <c r="A157" s="496"/>
      <c r="B157" s="499"/>
      <c r="C157" s="502"/>
      <c r="D157" s="25" t="e">
        <v>#N/A</v>
      </c>
      <c r="E157" s="26" t="s">
        <v>17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4">
      <c r="A158" s="497"/>
      <c r="B158" s="500"/>
      <c r="C158" s="503"/>
      <c r="D158" s="27" t="e">
        <v>#N/A</v>
      </c>
      <c r="E158" s="28" t="s">
        <v>18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35">
      <c r="A159" s="495">
        <v>31</v>
      </c>
      <c r="B159" s="498" t="e">
        <v>#N/A</v>
      </c>
      <c r="C159" s="501" t="e">
        <v>#N/A</v>
      </c>
      <c r="D159" s="23" t="e">
        <v>#N/A</v>
      </c>
      <c r="E159" s="24" t="s">
        <v>14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35">
      <c r="A160" s="496"/>
      <c r="B160" s="499"/>
      <c r="C160" s="502"/>
      <c r="D160" s="25" t="e">
        <v>#N/A</v>
      </c>
      <c r="E160" s="26" t="s">
        <v>15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thickBot="1" x14ac:dyDescent="0.4">
      <c r="A161" s="496"/>
      <c r="B161" s="499"/>
      <c r="C161" s="502"/>
      <c r="D161" s="25" t="e">
        <v>#N/A</v>
      </c>
      <c r="E161" s="26" t="s">
        <v>16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35">
      <c r="A162" s="496"/>
      <c r="B162" s="499"/>
      <c r="C162" s="502"/>
      <c r="D162" s="25" t="e">
        <v>#N/A</v>
      </c>
      <c r="E162" s="26" t="s">
        <v>17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4">
      <c r="A163" s="497"/>
      <c r="B163" s="500"/>
      <c r="C163" s="503"/>
      <c r="D163" s="27" t="e">
        <v>#N/A</v>
      </c>
      <c r="E163" s="28" t="s">
        <v>18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35">
      <c r="A164" s="495">
        <v>32</v>
      </c>
      <c r="B164" s="498" t="e">
        <v>#N/A</v>
      </c>
      <c r="C164" s="501" t="e">
        <v>#N/A</v>
      </c>
      <c r="D164" s="23" t="e">
        <v>#N/A</v>
      </c>
      <c r="E164" s="24" t="s">
        <v>14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35">
      <c r="A165" s="496"/>
      <c r="B165" s="499"/>
      <c r="C165" s="502"/>
      <c r="D165" s="25" t="e">
        <v>#N/A</v>
      </c>
      <c r="E165" s="26" t="s">
        <v>15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thickBot="1" x14ac:dyDescent="0.4">
      <c r="A166" s="496"/>
      <c r="B166" s="499"/>
      <c r="C166" s="502"/>
      <c r="D166" s="25" t="e">
        <v>#N/A</v>
      </c>
      <c r="E166" s="26" t="s">
        <v>16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35">
      <c r="A167" s="496"/>
      <c r="B167" s="499"/>
      <c r="C167" s="502"/>
      <c r="D167" s="25" t="e">
        <v>#N/A</v>
      </c>
      <c r="E167" s="26" t="s">
        <v>17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4">
      <c r="A168" s="497"/>
      <c r="B168" s="500"/>
      <c r="C168" s="503"/>
      <c r="D168" s="27" t="e">
        <v>#N/A</v>
      </c>
      <c r="E168" s="28" t="s">
        <v>18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35">
      <c r="A169" s="495">
        <v>33</v>
      </c>
      <c r="B169" s="498" t="e">
        <v>#N/A</v>
      </c>
      <c r="C169" s="501" t="e">
        <v>#N/A</v>
      </c>
      <c r="D169" s="23" t="e">
        <v>#N/A</v>
      </c>
      <c r="E169" s="24" t="s">
        <v>14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35">
      <c r="A170" s="496"/>
      <c r="B170" s="499"/>
      <c r="C170" s="502"/>
      <c r="D170" s="25" t="e">
        <v>#N/A</v>
      </c>
      <c r="E170" s="26" t="s">
        <v>15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thickBot="1" x14ac:dyDescent="0.4">
      <c r="A171" s="496"/>
      <c r="B171" s="499"/>
      <c r="C171" s="502"/>
      <c r="D171" s="25" t="e">
        <v>#N/A</v>
      </c>
      <c r="E171" s="26" t="s">
        <v>16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35">
      <c r="A172" s="496"/>
      <c r="B172" s="499"/>
      <c r="C172" s="502"/>
      <c r="D172" s="25" t="e">
        <v>#N/A</v>
      </c>
      <c r="E172" s="26" t="s">
        <v>17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4">
      <c r="A173" s="497"/>
      <c r="B173" s="500"/>
      <c r="C173" s="503"/>
      <c r="D173" s="27" t="e">
        <v>#N/A</v>
      </c>
      <c r="E173" s="28" t="s">
        <v>18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35">
      <c r="A174" s="495">
        <v>34</v>
      </c>
      <c r="B174" s="498" t="e">
        <v>#N/A</v>
      </c>
      <c r="C174" s="501" t="e">
        <v>#N/A</v>
      </c>
      <c r="D174" s="23" t="e">
        <v>#N/A</v>
      </c>
      <c r="E174" s="24" t="s">
        <v>14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35">
      <c r="A175" s="496"/>
      <c r="B175" s="499"/>
      <c r="C175" s="502"/>
      <c r="D175" s="25" t="e">
        <v>#N/A</v>
      </c>
      <c r="E175" s="26" t="s">
        <v>15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thickBot="1" x14ac:dyDescent="0.4">
      <c r="A176" s="496"/>
      <c r="B176" s="499"/>
      <c r="C176" s="502"/>
      <c r="D176" s="25" t="e">
        <v>#N/A</v>
      </c>
      <c r="E176" s="26" t="s">
        <v>16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35">
      <c r="A177" s="496"/>
      <c r="B177" s="499"/>
      <c r="C177" s="502"/>
      <c r="D177" s="25" t="e">
        <v>#N/A</v>
      </c>
      <c r="E177" s="26" t="s">
        <v>17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4">
      <c r="A178" s="497"/>
      <c r="B178" s="500"/>
      <c r="C178" s="503"/>
      <c r="D178" s="27" t="e">
        <v>#N/A</v>
      </c>
      <c r="E178" s="28" t="s">
        <v>18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35">
      <c r="A179" s="495">
        <v>35</v>
      </c>
      <c r="B179" s="498" t="e">
        <v>#N/A</v>
      </c>
      <c r="C179" s="501" t="e">
        <v>#N/A</v>
      </c>
      <c r="D179" s="23" t="e">
        <v>#N/A</v>
      </c>
      <c r="E179" s="24" t="s">
        <v>14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35">
      <c r="A180" s="496"/>
      <c r="B180" s="499"/>
      <c r="C180" s="502"/>
      <c r="D180" s="25" t="e">
        <v>#N/A</v>
      </c>
      <c r="E180" s="26" t="s">
        <v>15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thickBot="1" x14ac:dyDescent="0.4">
      <c r="A181" s="496"/>
      <c r="B181" s="499"/>
      <c r="C181" s="502"/>
      <c r="D181" s="25" t="e">
        <v>#N/A</v>
      </c>
      <c r="E181" s="26" t="s">
        <v>16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35">
      <c r="A182" s="496"/>
      <c r="B182" s="499"/>
      <c r="C182" s="502"/>
      <c r="D182" s="25" t="e">
        <v>#N/A</v>
      </c>
      <c r="E182" s="26" t="s">
        <v>17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4">
      <c r="A183" s="497"/>
      <c r="B183" s="500"/>
      <c r="C183" s="503"/>
      <c r="D183" s="27" t="e">
        <v>#N/A</v>
      </c>
      <c r="E183" s="28" t="s">
        <v>18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35">
      <c r="A184" s="495">
        <v>36</v>
      </c>
      <c r="B184" s="498" t="e">
        <v>#N/A</v>
      </c>
      <c r="C184" s="501" t="e">
        <v>#N/A</v>
      </c>
      <c r="D184" s="23" t="e">
        <v>#N/A</v>
      </c>
      <c r="E184" s="24" t="s">
        <v>14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35">
      <c r="A185" s="496"/>
      <c r="B185" s="499"/>
      <c r="C185" s="502"/>
      <c r="D185" s="25" t="e">
        <v>#N/A</v>
      </c>
      <c r="E185" s="26" t="s">
        <v>15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thickBot="1" x14ac:dyDescent="0.4">
      <c r="A186" s="496"/>
      <c r="B186" s="499"/>
      <c r="C186" s="502"/>
      <c r="D186" s="25" t="e">
        <v>#N/A</v>
      </c>
      <c r="E186" s="26" t="s">
        <v>16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35">
      <c r="A187" s="496"/>
      <c r="B187" s="499"/>
      <c r="C187" s="502"/>
      <c r="D187" s="25" t="e">
        <v>#N/A</v>
      </c>
      <c r="E187" s="26" t="s">
        <v>17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4">
      <c r="A188" s="497"/>
      <c r="B188" s="500"/>
      <c r="C188" s="503"/>
      <c r="D188" s="27" t="e">
        <v>#N/A</v>
      </c>
      <c r="E188" s="28" t="s">
        <v>18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35">
      <c r="A189" s="495">
        <v>37</v>
      </c>
      <c r="B189" s="498" t="e">
        <v>#N/A</v>
      </c>
      <c r="C189" s="501" t="e">
        <v>#N/A</v>
      </c>
      <c r="D189" s="23" t="e">
        <v>#N/A</v>
      </c>
      <c r="E189" s="24" t="s">
        <v>14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35">
      <c r="A190" s="496"/>
      <c r="B190" s="499"/>
      <c r="C190" s="502"/>
      <c r="D190" s="25" t="e">
        <v>#N/A</v>
      </c>
      <c r="E190" s="26" t="s">
        <v>15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thickBot="1" x14ac:dyDescent="0.4">
      <c r="A191" s="496"/>
      <c r="B191" s="499"/>
      <c r="C191" s="502"/>
      <c r="D191" s="25" t="e">
        <v>#N/A</v>
      </c>
      <c r="E191" s="26" t="s">
        <v>16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35">
      <c r="A192" s="496"/>
      <c r="B192" s="499"/>
      <c r="C192" s="502"/>
      <c r="D192" s="25" t="e">
        <v>#N/A</v>
      </c>
      <c r="E192" s="26" t="s">
        <v>17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4">
      <c r="A193" s="497"/>
      <c r="B193" s="500"/>
      <c r="C193" s="503"/>
      <c r="D193" s="27" t="e">
        <v>#N/A</v>
      </c>
      <c r="E193" s="28" t="s">
        <v>18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35">
      <c r="A194" s="495">
        <v>38</v>
      </c>
      <c r="B194" s="498" t="e">
        <v>#N/A</v>
      </c>
      <c r="C194" s="501" t="e">
        <v>#N/A</v>
      </c>
      <c r="D194" s="23" t="e">
        <v>#N/A</v>
      </c>
      <c r="E194" s="24" t="s">
        <v>14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35">
      <c r="A195" s="496"/>
      <c r="B195" s="499"/>
      <c r="C195" s="502"/>
      <c r="D195" s="25" t="e">
        <v>#N/A</v>
      </c>
      <c r="E195" s="26" t="s">
        <v>15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thickBot="1" x14ac:dyDescent="0.4">
      <c r="A196" s="496"/>
      <c r="B196" s="499"/>
      <c r="C196" s="502"/>
      <c r="D196" s="25" t="e">
        <v>#N/A</v>
      </c>
      <c r="E196" s="26" t="s">
        <v>16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35">
      <c r="A197" s="496"/>
      <c r="B197" s="499"/>
      <c r="C197" s="502"/>
      <c r="D197" s="25" t="e">
        <v>#N/A</v>
      </c>
      <c r="E197" s="26" t="s">
        <v>17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4">
      <c r="A198" s="497"/>
      <c r="B198" s="500"/>
      <c r="C198" s="503"/>
      <c r="D198" s="27" t="e">
        <v>#N/A</v>
      </c>
      <c r="E198" s="28" t="s">
        <v>18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35">
      <c r="A199" s="495">
        <v>39</v>
      </c>
      <c r="B199" s="498" t="e">
        <v>#N/A</v>
      </c>
      <c r="C199" s="501" t="e">
        <v>#N/A</v>
      </c>
      <c r="D199" s="23" t="e">
        <v>#N/A</v>
      </c>
      <c r="E199" s="24" t="s">
        <v>14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35">
      <c r="A200" s="496"/>
      <c r="B200" s="499"/>
      <c r="C200" s="502"/>
      <c r="D200" s="25" t="e">
        <v>#N/A</v>
      </c>
      <c r="E200" s="26" t="s">
        <v>15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thickBot="1" x14ac:dyDescent="0.4">
      <c r="A201" s="496"/>
      <c r="B201" s="499"/>
      <c r="C201" s="502"/>
      <c r="D201" s="25" t="e">
        <v>#N/A</v>
      </c>
      <c r="E201" s="26" t="s">
        <v>16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35">
      <c r="A202" s="496"/>
      <c r="B202" s="499"/>
      <c r="C202" s="502"/>
      <c r="D202" s="25" t="e">
        <v>#N/A</v>
      </c>
      <c r="E202" s="26" t="s">
        <v>17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4">
      <c r="A203" s="497"/>
      <c r="B203" s="500"/>
      <c r="C203" s="503"/>
      <c r="D203" s="27" t="e">
        <v>#N/A</v>
      </c>
      <c r="E203" s="28" t="s">
        <v>18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35">
      <c r="A204" s="495">
        <v>40</v>
      </c>
      <c r="B204" s="498" t="e">
        <v>#N/A</v>
      </c>
      <c r="C204" s="501" t="e">
        <v>#N/A</v>
      </c>
      <c r="D204" s="23" t="e">
        <v>#N/A</v>
      </c>
      <c r="E204" s="24" t="s">
        <v>14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35">
      <c r="A205" s="496"/>
      <c r="B205" s="499"/>
      <c r="C205" s="502"/>
      <c r="D205" s="25" t="e">
        <v>#N/A</v>
      </c>
      <c r="E205" s="26" t="s">
        <v>15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thickBot="1" x14ac:dyDescent="0.4">
      <c r="A206" s="496"/>
      <c r="B206" s="499"/>
      <c r="C206" s="502"/>
      <c r="D206" s="25" t="e">
        <v>#N/A</v>
      </c>
      <c r="E206" s="26" t="s">
        <v>16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35">
      <c r="A207" s="496"/>
      <c r="B207" s="499"/>
      <c r="C207" s="502"/>
      <c r="D207" s="25" t="e">
        <v>#N/A</v>
      </c>
      <c r="E207" s="26" t="s">
        <v>17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4">
      <c r="A208" s="497"/>
      <c r="B208" s="500"/>
      <c r="C208" s="503"/>
      <c r="D208" s="27" t="e">
        <v>#N/A</v>
      </c>
      <c r="E208" s="28" t="s">
        <v>18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35">
      <c r="A209" s="495">
        <v>41</v>
      </c>
      <c r="B209" s="498" t="e">
        <v>#N/A</v>
      </c>
      <c r="C209" s="501" t="e">
        <v>#N/A</v>
      </c>
      <c r="D209" s="23" t="e">
        <v>#N/A</v>
      </c>
      <c r="E209" s="24" t="s">
        <v>14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35">
      <c r="A210" s="496"/>
      <c r="B210" s="499"/>
      <c r="C210" s="502"/>
      <c r="D210" s="25" t="e">
        <v>#N/A</v>
      </c>
      <c r="E210" s="26" t="s">
        <v>15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thickBot="1" x14ac:dyDescent="0.4">
      <c r="A211" s="496"/>
      <c r="B211" s="499"/>
      <c r="C211" s="502"/>
      <c r="D211" s="25" t="e">
        <v>#N/A</v>
      </c>
      <c r="E211" s="26" t="s">
        <v>16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35">
      <c r="A212" s="496"/>
      <c r="B212" s="499"/>
      <c r="C212" s="502"/>
      <c r="D212" s="25" t="e">
        <v>#N/A</v>
      </c>
      <c r="E212" s="26" t="s">
        <v>17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4">
      <c r="A213" s="497"/>
      <c r="B213" s="500"/>
      <c r="C213" s="503"/>
      <c r="D213" s="27" t="e">
        <v>#N/A</v>
      </c>
      <c r="E213" s="28" t="s">
        <v>18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35">
      <c r="A214" s="495">
        <v>42</v>
      </c>
      <c r="B214" s="498" t="e">
        <v>#N/A</v>
      </c>
      <c r="C214" s="501" t="e">
        <v>#N/A</v>
      </c>
      <c r="D214" s="23" t="e">
        <v>#N/A</v>
      </c>
      <c r="E214" s="24" t="s">
        <v>14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35">
      <c r="A215" s="496"/>
      <c r="B215" s="499"/>
      <c r="C215" s="502"/>
      <c r="D215" s="25" t="e">
        <v>#N/A</v>
      </c>
      <c r="E215" s="26" t="s">
        <v>15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thickBot="1" x14ac:dyDescent="0.4">
      <c r="A216" s="496"/>
      <c r="B216" s="499"/>
      <c r="C216" s="502"/>
      <c r="D216" s="25" t="e">
        <v>#N/A</v>
      </c>
      <c r="E216" s="26" t="s">
        <v>16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35">
      <c r="A217" s="496"/>
      <c r="B217" s="499"/>
      <c r="C217" s="502"/>
      <c r="D217" s="25" t="e">
        <v>#N/A</v>
      </c>
      <c r="E217" s="26" t="s">
        <v>17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4">
      <c r="A218" s="497"/>
      <c r="B218" s="500"/>
      <c r="C218" s="503"/>
      <c r="D218" s="27" t="e">
        <v>#N/A</v>
      </c>
      <c r="E218" s="28" t="s">
        <v>18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35">
      <c r="A219" s="495">
        <v>43</v>
      </c>
      <c r="B219" s="498" t="e">
        <v>#N/A</v>
      </c>
      <c r="C219" s="501" t="e">
        <v>#N/A</v>
      </c>
      <c r="D219" s="23" t="e">
        <v>#N/A</v>
      </c>
      <c r="E219" s="24" t="s">
        <v>14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35">
      <c r="A220" s="496"/>
      <c r="B220" s="499"/>
      <c r="C220" s="502"/>
      <c r="D220" s="25" t="e">
        <v>#N/A</v>
      </c>
      <c r="E220" s="26" t="s">
        <v>15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thickBot="1" x14ac:dyDescent="0.4">
      <c r="A221" s="496"/>
      <c r="B221" s="499"/>
      <c r="C221" s="502"/>
      <c r="D221" s="25" t="e">
        <v>#N/A</v>
      </c>
      <c r="E221" s="26" t="s">
        <v>16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35">
      <c r="A222" s="496"/>
      <c r="B222" s="499"/>
      <c r="C222" s="502"/>
      <c r="D222" s="25" t="e">
        <v>#N/A</v>
      </c>
      <c r="E222" s="26" t="s">
        <v>17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4">
      <c r="A223" s="497"/>
      <c r="B223" s="500"/>
      <c r="C223" s="503"/>
      <c r="D223" s="27" t="e">
        <v>#N/A</v>
      </c>
      <c r="E223" s="28" t="s">
        <v>18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35">
      <c r="A224" s="495">
        <v>44</v>
      </c>
      <c r="B224" s="498" t="e">
        <v>#N/A</v>
      </c>
      <c r="C224" s="501" t="e">
        <v>#N/A</v>
      </c>
      <c r="D224" s="23" t="e">
        <v>#N/A</v>
      </c>
      <c r="E224" s="24" t="s">
        <v>14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35">
      <c r="A225" s="496"/>
      <c r="B225" s="499"/>
      <c r="C225" s="502"/>
      <c r="D225" s="25" t="e">
        <v>#N/A</v>
      </c>
      <c r="E225" s="26" t="s">
        <v>15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thickBot="1" x14ac:dyDescent="0.4">
      <c r="A226" s="496"/>
      <c r="B226" s="499"/>
      <c r="C226" s="502"/>
      <c r="D226" s="25" t="e">
        <v>#N/A</v>
      </c>
      <c r="E226" s="26" t="s">
        <v>16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35">
      <c r="A227" s="496"/>
      <c r="B227" s="499"/>
      <c r="C227" s="502"/>
      <c r="D227" s="25" t="e">
        <v>#N/A</v>
      </c>
      <c r="E227" s="26" t="s">
        <v>17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4">
      <c r="A228" s="497"/>
      <c r="B228" s="500"/>
      <c r="C228" s="503"/>
      <c r="D228" s="27" t="e">
        <v>#N/A</v>
      </c>
      <c r="E228" s="28" t="s">
        <v>18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35">
      <c r="A229" s="495">
        <v>45</v>
      </c>
      <c r="B229" s="498" t="e">
        <v>#N/A</v>
      </c>
      <c r="C229" s="501" t="e">
        <v>#N/A</v>
      </c>
      <c r="D229" s="23" t="e">
        <v>#N/A</v>
      </c>
      <c r="E229" s="24" t="s">
        <v>14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35">
      <c r="A230" s="496"/>
      <c r="B230" s="499"/>
      <c r="C230" s="502"/>
      <c r="D230" s="25" t="e">
        <v>#N/A</v>
      </c>
      <c r="E230" s="26" t="s">
        <v>15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thickBot="1" x14ac:dyDescent="0.4">
      <c r="A231" s="496"/>
      <c r="B231" s="499"/>
      <c r="C231" s="502"/>
      <c r="D231" s="25" t="e">
        <v>#N/A</v>
      </c>
      <c r="E231" s="26" t="s">
        <v>16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35">
      <c r="A232" s="496"/>
      <c r="B232" s="499"/>
      <c r="C232" s="502"/>
      <c r="D232" s="25" t="e">
        <v>#N/A</v>
      </c>
      <c r="E232" s="26" t="s">
        <v>17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4">
      <c r="A233" s="497"/>
      <c r="B233" s="500"/>
      <c r="C233" s="503"/>
      <c r="D233" s="27" t="e">
        <v>#N/A</v>
      </c>
      <c r="E233" s="28" t="s">
        <v>18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35">
      <c r="A234" s="495">
        <v>46</v>
      </c>
      <c r="B234" s="498" t="e">
        <v>#N/A</v>
      </c>
      <c r="C234" s="501" t="e">
        <v>#N/A</v>
      </c>
      <c r="D234" s="23" t="e">
        <v>#N/A</v>
      </c>
      <c r="E234" s="24" t="s">
        <v>14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35">
      <c r="A235" s="496"/>
      <c r="B235" s="499"/>
      <c r="C235" s="502"/>
      <c r="D235" s="25" t="e">
        <v>#N/A</v>
      </c>
      <c r="E235" s="26" t="s">
        <v>15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thickBot="1" x14ac:dyDescent="0.4">
      <c r="A236" s="496"/>
      <c r="B236" s="499"/>
      <c r="C236" s="502"/>
      <c r="D236" s="25" t="e">
        <v>#N/A</v>
      </c>
      <c r="E236" s="26" t="s">
        <v>16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35">
      <c r="A237" s="496"/>
      <c r="B237" s="499"/>
      <c r="C237" s="502"/>
      <c r="D237" s="25" t="e">
        <v>#N/A</v>
      </c>
      <c r="E237" s="26" t="s">
        <v>17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4">
      <c r="A238" s="497"/>
      <c r="B238" s="500"/>
      <c r="C238" s="503"/>
      <c r="D238" s="27" t="e">
        <v>#N/A</v>
      </c>
      <c r="E238" s="28" t="s">
        <v>18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35">
      <c r="A239" s="495">
        <v>47</v>
      </c>
      <c r="B239" s="498" t="e">
        <v>#N/A</v>
      </c>
      <c r="C239" s="501" t="e">
        <v>#N/A</v>
      </c>
      <c r="D239" s="23" t="e">
        <v>#N/A</v>
      </c>
      <c r="E239" s="24" t="s">
        <v>14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35">
      <c r="A240" s="496"/>
      <c r="B240" s="499"/>
      <c r="C240" s="502"/>
      <c r="D240" s="25" t="e">
        <v>#N/A</v>
      </c>
      <c r="E240" s="26" t="s">
        <v>15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thickBot="1" x14ac:dyDescent="0.4">
      <c r="A241" s="496"/>
      <c r="B241" s="499"/>
      <c r="C241" s="502"/>
      <c r="D241" s="25" t="e">
        <v>#N/A</v>
      </c>
      <c r="E241" s="26" t="s">
        <v>16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35">
      <c r="A242" s="496"/>
      <c r="B242" s="499"/>
      <c r="C242" s="502"/>
      <c r="D242" s="25" t="e">
        <v>#N/A</v>
      </c>
      <c r="E242" s="26" t="s">
        <v>17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4">
      <c r="A243" s="497"/>
      <c r="B243" s="500"/>
      <c r="C243" s="503"/>
      <c r="D243" s="27" t="e">
        <v>#N/A</v>
      </c>
      <c r="E243" s="28" t="s">
        <v>18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35">
      <c r="A244" s="495">
        <v>48</v>
      </c>
      <c r="B244" s="498" t="e">
        <v>#N/A</v>
      </c>
      <c r="C244" s="501" t="e">
        <v>#N/A</v>
      </c>
      <c r="D244" s="23" t="e">
        <v>#N/A</v>
      </c>
      <c r="E244" s="24" t="s">
        <v>14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35">
      <c r="A245" s="496"/>
      <c r="B245" s="499"/>
      <c r="C245" s="502"/>
      <c r="D245" s="25" t="e">
        <v>#N/A</v>
      </c>
      <c r="E245" s="26" t="s">
        <v>15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thickBot="1" x14ac:dyDescent="0.4">
      <c r="A246" s="496"/>
      <c r="B246" s="499"/>
      <c r="C246" s="502"/>
      <c r="D246" s="25" t="e">
        <v>#N/A</v>
      </c>
      <c r="E246" s="26" t="s">
        <v>16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35">
      <c r="A247" s="496"/>
      <c r="B247" s="499"/>
      <c r="C247" s="502"/>
      <c r="D247" s="25" t="e">
        <v>#N/A</v>
      </c>
      <c r="E247" s="26" t="s">
        <v>17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4">
      <c r="A248" s="497"/>
      <c r="B248" s="500"/>
      <c r="C248" s="503"/>
      <c r="D248" s="27" t="e">
        <v>#N/A</v>
      </c>
      <c r="E248" s="28" t="s">
        <v>18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35">
      <c r="A249" s="495">
        <v>49</v>
      </c>
      <c r="B249" s="498" t="e">
        <v>#N/A</v>
      </c>
      <c r="C249" s="501" t="e">
        <v>#N/A</v>
      </c>
      <c r="D249" s="23" t="e">
        <v>#N/A</v>
      </c>
      <c r="E249" s="24" t="s">
        <v>14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35">
      <c r="A250" s="496"/>
      <c r="B250" s="499"/>
      <c r="C250" s="502"/>
      <c r="D250" s="25" t="e">
        <v>#N/A</v>
      </c>
      <c r="E250" s="26" t="s">
        <v>15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thickBot="1" x14ac:dyDescent="0.4">
      <c r="A251" s="496"/>
      <c r="B251" s="499"/>
      <c r="C251" s="502"/>
      <c r="D251" s="25" t="e">
        <v>#N/A</v>
      </c>
      <c r="E251" s="26" t="s">
        <v>16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35">
      <c r="A252" s="496"/>
      <c r="B252" s="499"/>
      <c r="C252" s="502"/>
      <c r="D252" s="25" t="e">
        <v>#N/A</v>
      </c>
      <c r="E252" s="26" t="s">
        <v>17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4">
      <c r="A253" s="497"/>
      <c r="B253" s="500"/>
      <c r="C253" s="503"/>
      <c r="D253" s="27" t="e">
        <v>#N/A</v>
      </c>
      <c r="E253" s="28" t="s">
        <v>18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35">
      <c r="A254" s="495">
        <v>50</v>
      </c>
      <c r="B254" s="498" t="e">
        <v>#N/A</v>
      </c>
      <c r="C254" s="501" t="e">
        <v>#N/A</v>
      </c>
      <c r="D254" s="23" t="e">
        <v>#N/A</v>
      </c>
      <c r="E254" s="24" t="s">
        <v>14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35">
      <c r="A255" s="496"/>
      <c r="B255" s="499"/>
      <c r="C255" s="502"/>
      <c r="D255" s="25" t="e">
        <v>#N/A</v>
      </c>
      <c r="E255" s="26" t="s">
        <v>15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thickBot="1" x14ac:dyDescent="0.4">
      <c r="A256" s="496"/>
      <c r="B256" s="499"/>
      <c r="C256" s="502"/>
      <c r="D256" s="25" t="e">
        <v>#N/A</v>
      </c>
      <c r="E256" s="26" t="s">
        <v>16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35">
      <c r="A257" s="496"/>
      <c r="B257" s="499"/>
      <c r="C257" s="502"/>
      <c r="D257" s="25" t="e">
        <v>#N/A</v>
      </c>
      <c r="E257" s="26" t="s">
        <v>17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4">
      <c r="A258" s="497"/>
      <c r="B258" s="500"/>
      <c r="C258" s="503"/>
      <c r="D258" s="27" t="e">
        <v>#N/A</v>
      </c>
      <c r="E258" s="28" t="s">
        <v>18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35">
      <c r="A259" s="495">
        <v>51</v>
      </c>
      <c r="B259" s="498" t="e">
        <v>#N/A</v>
      </c>
      <c r="C259" s="501" t="e">
        <v>#N/A</v>
      </c>
      <c r="D259" s="23" t="e">
        <v>#N/A</v>
      </c>
      <c r="E259" s="24" t="s">
        <v>14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35">
      <c r="A260" s="496"/>
      <c r="B260" s="499"/>
      <c r="C260" s="502"/>
      <c r="D260" s="25" t="e">
        <v>#N/A</v>
      </c>
      <c r="E260" s="26" t="s">
        <v>15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thickBot="1" x14ac:dyDescent="0.4">
      <c r="A261" s="496"/>
      <c r="B261" s="499"/>
      <c r="C261" s="502"/>
      <c r="D261" s="25" t="e">
        <v>#N/A</v>
      </c>
      <c r="E261" s="26" t="s">
        <v>16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35">
      <c r="A262" s="496"/>
      <c r="B262" s="499"/>
      <c r="C262" s="502"/>
      <c r="D262" s="25" t="e">
        <v>#N/A</v>
      </c>
      <c r="E262" s="26" t="s">
        <v>17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4">
      <c r="A263" s="497"/>
      <c r="B263" s="500"/>
      <c r="C263" s="503"/>
      <c r="D263" s="27" t="e">
        <v>#N/A</v>
      </c>
      <c r="E263" s="28" t="s">
        <v>18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35">
      <c r="A264" s="495">
        <v>52</v>
      </c>
      <c r="B264" s="498" t="e">
        <v>#N/A</v>
      </c>
      <c r="C264" s="501" t="e">
        <v>#N/A</v>
      </c>
      <c r="D264" s="23" t="e">
        <v>#N/A</v>
      </c>
      <c r="E264" s="24" t="s">
        <v>14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35">
      <c r="A265" s="496"/>
      <c r="B265" s="499"/>
      <c r="C265" s="502"/>
      <c r="D265" s="25" t="e">
        <v>#N/A</v>
      </c>
      <c r="E265" s="26" t="s">
        <v>15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thickBot="1" x14ac:dyDescent="0.4">
      <c r="A266" s="496"/>
      <c r="B266" s="499"/>
      <c r="C266" s="502"/>
      <c r="D266" s="25" t="e">
        <v>#N/A</v>
      </c>
      <c r="E266" s="26" t="s">
        <v>16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35">
      <c r="A267" s="496"/>
      <c r="B267" s="499"/>
      <c r="C267" s="502"/>
      <c r="D267" s="25" t="e">
        <v>#N/A</v>
      </c>
      <c r="E267" s="26" t="s">
        <v>17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4">
      <c r="A268" s="497"/>
      <c r="B268" s="500"/>
      <c r="C268" s="503"/>
      <c r="D268" s="27" t="e">
        <v>#N/A</v>
      </c>
      <c r="E268" s="28" t="s">
        <v>18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35">
      <c r="A269" s="495">
        <v>53</v>
      </c>
      <c r="B269" s="498" t="e">
        <v>#N/A</v>
      </c>
      <c r="C269" s="501" t="e">
        <v>#N/A</v>
      </c>
      <c r="D269" s="23" t="e">
        <v>#N/A</v>
      </c>
      <c r="E269" s="24" t="s">
        <v>14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35">
      <c r="A270" s="496"/>
      <c r="B270" s="499"/>
      <c r="C270" s="502"/>
      <c r="D270" s="25" t="e">
        <v>#N/A</v>
      </c>
      <c r="E270" s="26" t="s">
        <v>15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thickBot="1" x14ac:dyDescent="0.4">
      <c r="A271" s="496"/>
      <c r="B271" s="499"/>
      <c r="C271" s="502"/>
      <c r="D271" s="25" t="e">
        <v>#N/A</v>
      </c>
      <c r="E271" s="26" t="s">
        <v>16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35">
      <c r="A272" s="496"/>
      <c r="B272" s="499"/>
      <c r="C272" s="502"/>
      <c r="D272" s="25" t="e">
        <v>#N/A</v>
      </c>
      <c r="E272" s="26" t="s">
        <v>17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4">
      <c r="A273" s="497"/>
      <c r="B273" s="500"/>
      <c r="C273" s="503"/>
      <c r="D273" s="27" t="e">
        <v>#N/A</v>
      </c>
      <c r="E273" s="28" t="s">
        <v>18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35">
      <c r="A274" s="495">
        <v>54</v>
      </c>
      <c r="B274" s="498" t="e">
        <v>#N/A</v>
      </c>
      <c r="C274" s="501" t="e">
        <v>#N/A</v>
      </c>
      <c r="D274" s="23" t="e">
        <v>#N/A</v>
      </c>
      <c r="E274" s="24" t="s">
        <v>14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35">
      <c r="A275" s="496"/>
      <c r="B275" s="499"/>
      <c r="C275" s="502"/>
      <c r="D275" s="25" t="e">
        <v>#N/A</v>
      </c>
      <c r="E275" s="26" t="s">
        <v>15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thickBot="1" x14ac:dyDescent="0.4">
      <c r="A276" s="496"/>
      <c r="B276" s="499"/>
      <c r="C276" s="502"/>
      <c r="D276" s="25" t="e">
        <v>#N/A</v>
      </c>
      <c r="E276" s="26" t="s">
        <v>16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35">
      <c r="A277" s="496"/>
      <c r="B277" s="499"/>
      <c r="C277" s="502"/>
      <c r="D277" s="25" t="e">
        <v>#N/A</v>
      </c>
      <c r="E277" s="26" t="s">
        <v>17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4">
      <c r="A278" s="497"/>
      <c r="B278" s="500"/>
      <c r="C278" s="503"/>
      <c r="D278" s="27" t="e">
        <v>#N/A</v>
      </c>
      <c r="E278" s="28" t="s">
        <v>18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35">
      <c r="A279" s="495">
        <v>55</v>
      </c>
      <c r="B279" s="498" t="e">
        <v>#N/A</v>
      </c>
      <c r="C279" s="501" t="e">
        <v>#N/A</v>
      </c>
      <c r="D279" s="23" t="e">
        <v>#N/A</v>
      </c>
      <c r="E279" s="24" t="s">
        <v>14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35">
      <c r="A280" s="496"/>
      <c r="B280" s="499"/>
      <c r="C280" s="502"/>
      <c r="D280" s="25" t="e">
        <v>#N/A</v>
      </c>
      <c r="E280" s="26" t="s">
        <v>15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thickBot="1" x14ac:dyDescent="0.4">
      <c r="A281" s="496"/>
      <c r="B281" s="499"/>
      <c r="C281" s="502"/>
      <c r="D281" s="25" t="e">
        <v>#N/A</v>
      </c>
      <c r="E281" s="26" t="s">
        <v>16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35">
      <c r="A282" s="496"/>
      <c r="B282" s="499"/>
      <c r="C282" s="502"/>
      <c r="D282" s="25" t="e">
        <v>#N/A</v>
      </c>
      <c r="E282" s="26" t="s">
        <v>17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4">
      <c r="A283" s="497"/>
      <c r="B283" s="500"/>
      <c r="C283" s="503"/>
      <c r="D283" s="27" t="e">
        <v>#N/A</v>
      </c>
      <c r="E283" s="28" t="s">
        <v>18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35">
      <c r="A284" s="495">
        <v>56</v>
      </c>
      <c r="B284" s="498" t="e">
        <v>#N/A</v>
      </c>
      <c r="C284" s="501" t="e">
        <v>#N/A</v>
      </c>
      <c r="D284" s="23" t="e">
        <v>#N/A</v>
      </c>
      <c r="E284" s="24" t="s">
        <v>14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35">
      <c r="A285" s="496"/>
      <c r="B285" s="499"/>
      <c r="C285" s="502"/>
      <c r="D285" s="25" t="e">
        <v>#N/A</v>
      </c>
      <c r="E285" s="26" t="s">
        <v>15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thickBot="1" x14ac:dyDescent="0.4">
      <c r="A286" s="496"/>
      <c r="B286" s="499"/>
      <c r="C286" s="502"/>
      <c r="D286" s="25" t="e">
        <v>#N/A</v>
      </c>
      <c r="E286" s="26" t="s">
        <v>16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35">
      <c r="A287" s="496"/>
      <c r="B287" s="499"/>
      <c r="C287" s="502"/>
      <c r="D287" s="25" t="e">
        <v>#N/A</v>
      </c>
      <c r="E287" s="26" t="s">
        <v>17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4">
      <c r="A288" s="497"/>
      <c r="B288" s="500"/>
      <c r="C288" s="503"/>
      <c r="D288" s="27" t="e">
        <v>#N/A</v>
      </c>
      <c r="E288" s="28" t="s">
        <v>18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35">
      <c r="A289" s="495">
        <v>57</v>
      </c>
      <c r="B289" s="498" t="e">
        <v>#N/A</v>
      </c>
      <c r="C289" s="501" t="e">
        <v>#N/A</v>
      </c>
      <c r="D289" s="23" t="e">
        <v>#N/A</v>
      </c>
      <c r="E289" s="24" t="s">
        <v>14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35">
      <c r="A290" s="496"/>
      <c r="B290" s="499"/>
      <c r="C290" s="502"/>
      <c r="D290" s="25" t="e">
        <v>#N/A</v>
      </c>
      <c r="E290" s="26" t="s">
        <v>15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thickBot="1" x14ac:dyDescent="0.4">
      <c r="A291" s="496"/>
      <c r="B291" s="499"/>
      <c r="C291" s="502"/>
      <c r="D291" s="25" t="e">
        <v>#N/A</v>
      </c>
      <c r="E291" s="26" t="s">
        <v>16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35">
      <c r="A292" s="496"/>
      <c r="B292" s="499"/>
      <c r="C292" s="502"/>
      <c r="D292" s="25" t="e">
        <v>#N/A</v>
      </c>
      <c r="E292" s="26" t="s">
        <v>17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4">
      <c r="A293" s="497"/>
      <c r="B293" s="500"/>
      <c r="C293" s="503"/>
      <c r="D293" s="27" t="e">
        <v>#N/A</v>
      </c>
      <c r="E293" s="28" t="s">
        <v>18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35">
      <c r="A294" s="495">
        <v>58</v>
      </c>
      <c r="B294" s="498" t="e">
        <v>#N/A</v>
      </c>
      <c r="C294" s="501" t="e">
        <v>#N/A</v>
      </c>
      <c r="D294" s="23" t="e">
        <v>#N/A</v>
      </c>
      <c r="E294" s="24" t="s">
        <v>14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35">
      <c r="A295" s="496"/>
      <c r="B295" s="499"/>
      <c r="C295" s="502"/>
      <c r="D295" s="25" t="e">
        <v>#N/A</v>
      </c>
      <c r="E295" s="26" t="s">
        <v>15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thickBot="1" x14ac:dyDescent="0.4">
      <c r="A296" s="496"/>
      <c r="B296" s="499"/>
      <c r="C296" s="502"/>
      <c r="D296" s="25" t="e">
        <v>#N/A</v>
      </c>
      <c r="E296" s="26" t="s">
        <v>16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35">
      <c r="A297" s="496"/>
      <c r="B297" s="499"/>
      <c r="C297" s="502"/>
      <c r="D297" s="25" t="e">
        <v>#N/A</v>
      </c>
      <c r="E297" s="26" t="s">
        <v>17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4">
      <c r="A298" s="497"/>
      <c r="B298" s="500"/>
      <c r="C298" s="503"/>
      <c r="D298" s="27" t="e">
        <v>#N/A</v>
      </c>
      <c r="E298" s="28" t="s">
        <v>18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35">
      <c r="A299" s="495">
        <v>59</v>
      </c>
      <c r="B299" s="498" t="e">
        <v>#N/A</v>
      </c>
      <c r="C299" s="501" t="e">
        <v>#N/A</v>
      </c>
      <c r="D299" s="23" t="e">
        <v>#N/A</v>
      </c>
      <c r="E299" s="24" t="s">
        <v>14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35">
      <c r="A300" s="496"/>
      <c r="B300" s="499"/>
      <c r="C300" s="502"/>
      <c r="D300" s="25" t="e">
        <v>#N/A</v>
      </c>
      <c r="E300" s="26" t="s">
        <v>15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thickBot="1" x14ac:dyDescent="0.4">
      <c r="A301" s="496"/>
      <c r="B301" s="499"/>
      <c r="C301" s="502"/>
      <c r="D301" s="25" t="e">
        <v>#N/A</v>
      </c>
      <c r="E301" s="26" t="s">
        <v>16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35">
      <c r="A302" s="496"/>
      <c r="B302" s="499"/>
      <c r="C302" s="502"/>
      <c r="D302" s="25" t="e">
        <v>#N/A</v>
      </c>
      <c r="E302" s="26" t="s">
        <v>17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4">
      <c r="A303" s="497"/>
      <c r="B303" s="500"/>
      <c r="C303" s="503"/>
      <c r="D303" s="27" t="e">
        <v>#N/A</v>
      </c>
      <c r="E303" s="28" t="s">
        <v>18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35">
      <c r="A304" s="495">
        <v>60</v>
      </c>
      <c r="B304" s="498" t="e">
        <v>#N/A</v>
      </c>
      <c r="C304" s="501" t="e">
        <v>#N/A</v>
      </c>
      <c r="D304" s="23" t="e">
        <v>#N/A</v>
      </c>
      <c r="E304" s="24" t="s">
        <v>14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35">
      <c r="A305" s="496"/>
      <c r="B305" s="499"/>
      <c r="C305" s="502"/>
      <c r="D305" s="25" t="e">
        <v>#N/A</v>
      </c>
      <c r="E305" s="26" t="s">
        <v>15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thickBot="1" x14ac:dyDescent="0.4">
      <c r="A306" s="496"/>
      <c r="B306" s="499"/>
      <c r="C306" s="502"/>
      <c r="D306" s="25" t="e">
        <v>#N/A</v>
      </c>
      <c r="E306" s="26" t="s">
        <v>16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35">
      <c r="A307" s="496"/>
      <c r="B307" s="499"/>
      <c r="C307" s="502"/>
      <c r="D307" s="25" t="e">
        <v>#N/A</v>
      </c>
      <c r="E307" s="26" t="s">
        <v>17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4">
      <c r="A308" s="497"/>
      <c r="B308" s="500"/>
      <c r="C308" s="503"/>
      <c r="D308" s="27" t="e">
        <v>#N/A</v>
      </c>
      <c r="E308" s="28" t="s">
        <v>18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35">
      <c r="A309" s="495">
        <v>61</v>
      </c>
      <c r="B309" s="498" t="e">
        <v>#N/A</v>
      </c>
      <c r="C309" s="501" t="e">
        <v>#N/A</v>
      </c>
      <c r="D309" s="23" t="e">
        <v>#N/A</v>
      </c>
      <c r="E309" s="24" t="s">
        <v>14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35">
      <c r="A310" s="496"/>
      <c r="B310" s="499"/>
      <c r="C310" s="502"/>
      <c r="D310" s="25" t="e">
        <v>#N/A</v>
      </c>
      <c r="E310" s="26" t="s">
        <v>15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thickBot="1" x14ac:dyDescent="0.4">
      <c r="A311" s="496"/>
      <c r="B311" s="499"/>
      <c r="C311" s="502"/>
      <c r="D311" s="25" t="e">
        <v>#N/A</v>
      </c>
      <c r="E311" s="26" t="s">
        <v>16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35">
      <c r="A312" s="496"/>
      <c r="B312" s="499"/>
      <c r="C312" s="502"/>
      <c r="D312" s="25" t="e">
        <v>#N/A</v>
      </c>
      <c r="E312" s="26" t="s">
        <v>17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4">
      <c r="A313" s="497"/>
      <c r="B313" s="500"/>
      <c r="C313" s="503"/>
      <c r="D313" s="27" t="e">
        <v>#N/A</v>
      </c>
      <c r="E313" s="28" t="s">
        <v>18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35">
      <c r="A314" s="495">
        <v>62</v>
      </c>
      <c r="B314" s="498" t="e">
        <v>#N/A</v>
      </c>
      <c r="C314" s="501" t="e">
        <v>#N/A</v>
      </c>
      <c r="D314" s="23" t="e">
        <v>#N/A</v>
      </c>
      <c r="E314" s="24" t="s">
        <v>14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35">
      <c r="A315" s="496"/>
      <c r="B315" s="499"/>
      <c r="C315" s="502"/>
      <c r="D315" s="25" t="e">
        <v>#N/A</v>
      </c>
      <c r="E315" s="26" t="s">
        <v>15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thickBot="1" x14ac:dyDescent="0.4">
      <c r="A316" s="496"/>
      <c r="B316" s="499"/>
      <c r="C316" s="502"/>
      <c r="D316" s="25" t="e">
        <v>#N/A</v>
      </c>
      <c r="E316" s="26" t="s">
        <v>16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35">
      <c r="A317" s="496"/>
      <c r="B317" s="499"/>
      <c r="C317" s="502"/>
      <c r="D317" s="25" t="e">
        <v>#N/A</v>
      </c>
      <c r="E317" s="26" t="s">
        <v>17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4">
      <c r="A318" s="497"/>
      <c r="B318" s="500"/>
      <c r="C318" s="503"/>
      <c r="D318" s="27" t="e">
        <v>#N/A</v>
      </c>
      <c r="E318" s="28" t="s">
        <v>18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35">
      <c r="A319" s="495">
        <v>63</v>
      </c>
      <c r="B319" s="498" t="e">
        <v>#N/A</v>
      </c>
      <c r="C319" s="501" t="e">
        <v>#N/A</v>
      </c>
      <c r="D319" s="23" t="e">
        <v>#N/A</v>
      </c>
      <c r="E319" s="24" t="s">
        <v>14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35">
      <c r="A320" s="496"/>
      <c r="B320" s="499"/>
      <c r="C320" s="502"/>
      <c r="D320" s="25" t="e">
        <v>#N/A</v>
      </c>
      <c r="E320" s="26" t="s">
        <v>15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thickBot="1" x14ac:dyDescent="0.4">
      <c r="A321" s="496"/>
      <c r="B321" s="499"/>
      <c r="C321" s="502"/>
      <c r="D321" s="25" t="e">
        <v>#N/A</v>
      </c>
      <c r="E321" s="26" t="s">
        <v>16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35">
      <c r="A322" s="496"/>
      <c r="B322" s="499"/>
      <c r="C322" s="502"/>
      <c r="D322" s="25" t="e">
        <v>#N/A</v>
      </c>
      <c r="E322" s="26" t="s">
        <v>17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4">
      <c r="A323" s="497"/>
      <c r="B323" s="500"/>
      <c r="C323" s="503"/>
      <c r="D323" s="27" t="e">
        <v>#N/A</v>
      </c>
      <c r="E323" s="28" t="s">
        <v>18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35">
      <c r="A324" s="495">
        <v>64</v>
      </c>
      <c r="B324" s="498" t="e">
        <v>#N/A</v>
      </c>
      <c r="C324" s="501" t="e">
        <v>#N/A</v>
      </c>
      <c r="D324" s="23" t="e">
        <v>#N/A</v>
      </c>
      <c r="E324" s="24" t="s">
        <v>14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35">
      <c r="A325" s="496"/>
      <c r="B325" s="499"/>
      <c r="C325" s="502"/>
      <c r="D325" s="25" t="e">
        <v>#N/A</v>
      </c>
      <c r="E325" s="26" t="s">
        <v>15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thickBot="1" x14ac:dyDescent="0.4">
      <c r="A326" s="496"/>
      <c r="B326" s="499"/>
      <c r="C326" s="502"/>
      <c r="D326" s="25" t="e">
        <v>#N/A</v>
      </c>
      <c r="E326" s="26" t="s">
        <v>16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35">
      <c r="A327" s="496"/>
      <c r="B327" s="499"/>
      <c r="C327" s="502"/>
      <c r="D327" s="25" t="e">
        <v>#N/A</v>
      </c>
      <c r="E327" s="26" t="s">
        <v>17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4">
      <c r="A328" s="497"/>
      <c r="B328" s="500"/>
      <c r="C328" s="503"/>
      <c r="D328" s="27" t="e">
        <v>#N/A</v>
      </c>
      <c r="E328" s="28" t="s">
        <v>18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35">
      <c r="A329" s="495">
        <v>65</v>
      </c>
      <c r="B329" s="498" t="e">
        <v>#N/A</v>
      </c>
      <c r="C329" s="501" t="e">
        <v>#N/A</v>
      </c>
      <c r="D329" s="23" t="e">
        <v>#N/A</v>
      </c>
      <c r="E329" s="24" t="s">
        <v>14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35">
      <c r="A330" s="496"/>
      <c r="B330" s="499"/>
      <c r="C330" s="502"/>
      <c r="D330" s="25" t="e">
        <v>#N/A</v>
      </c>
      <c r="E330" s="26" t="s">
        <v>15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thickBot="1" x14ac:dyDescent="0.4">
      <c r="A331" s="496"/>
      <c r="B331" s="499"/>
      <c r="C331" s="502"/>
      <c r="D331" s="25" t="e">
        <v>#N/A</v>
      </c>
      <c r="E331" s="26" t="s">
        <v>16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35">
      <c r="A332" s="496"/>
      <c r="B332" s="499"/>
      <c r="C332" s="502"/>
      <c r="D332" s="25" t="e">
        <v>#N/A</v>
      </c>
      <c r="E332" s="26" t="s">
        <v>17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4">
      <c r="A333" s="497"/>
      <c r="B333" s="500"/>
      <c r="C333" s="503"/>
      <c r="D333" s="27" t="e">
        <v>#N/A</v>
      </c>
      <c r="E333" s="28" t="s">
        <v>18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35">
      <c r="A334" s="495">
        <v>66</v>
      </c>
      <c r="B334" s="498" t="e">
        <v>#N/A</v>
      </c>
      <c r="C334" s="501" t="e">
        <v>#N/A</v>
      </c>
      <c r="D334" s="23" t="e">
        <v>#N/A</v>
      </c>
      <c r="E334" s="24" t="s">
        <v>14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35">
      <c r="A335" s="496"/>
      <c r="B335" s="499"/>
      <c r="C335" s="502"/>
      <c r="D335" s="25" t="e">
        <v>#N/A</v>
      </c>
      <c r="E335" s="26" t="s">
        <v>15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thickBot="1" x14ac:dyDescent="0.4">
      <c r="A336" s="496"/>
      <c r="B336" s="499"/>
      <c r="C336" s="502"/>
      <c r="D336" s="25" t="e">
        <v>#N/A</v>
      </c>
      <c r="E336" s="26" t="s">
        <v>16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35">
      <c r="A337" s="496"/>
      <c r="B337" s="499"/>
      <c r="C337" s="502"/>
      <c r="D337" s="25" t="e">
        <v>#N/A</v>
      </c>
      <c r="E337" s="26" t="s">
        <v>17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4">
      <c r="A338" s="497"/>
      <c r="B338" s="500"/>
      <c r="C338" s="503"/>
      <c r="D338" s="27" t="e">
        <v>#N/A</v>
      </c>
      <c r="E338" s="28" t="s">
        <v>18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35">
      <c r="A339" s="495">
        <v>67</v>
      </c>
      <c r="B339" s="498" t="e">
        <v>#N/A</v>
      </c>
      <c r="C339" s="501" t="e">
        <v>#N/A</v>
      </c>
      <c r="D339" s="23" t="e">
        <v>#N/A</v>
      </c>
      <c r="E339" s="24" t="s">
        <v>14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35">
      <c r="A340" s="496"/>
      <c r="B340" s="499"/>
      <c r="C340" s="502"/>
      <c r="D340" s="25" t="e">
        <v>#N/A</v>
      </c>
      <c r="E340" s="26" t="s">
        <v>15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thickBot="1" x14ac:dyDescent="0.4">
      <c r="A341" s="496"/>
      <c r="B341" s="499"/>
      <c r="C341" s="502"/>
      <c r="D341" s="25" t="e">
        <v>#N/A</v>
      </c>
      <c r="E341" s="26" t="s">
        <v>16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35">
      <c r="A342" s="496"/>
      <c r="B342" s="499"/>
      <c r="C342" s="502"/>
      <c r="D342" s="25" t="e">
        <v>#N/A</v>
      </c>
      <c r="E342" s="26" t="s">
        <v>17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4">
      <c r="A343" s="497"/>
      <c r="B343" s="500"/>
      <c r="C343" s="503"/>
      <c r="D343" s="27" t="e">
        <v>#N/A</v>
      </c>
      <c r="E343" s="28" t="s">
        <v>18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35">
      <c r="A344" s="495">
        <v>68</v>
      </c>
      <c r="B344" s="498" t="e">
        <v>#N/A</v>
      </c>
      <c r="C344" s="501" t="e">
        <v>#N/A</v>
      </c>
      <c r="D344" s="23" t="e">
        <v>#N/A</v>
      </c>
      <c r="E344" s="24" t="s">
        <v>14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35">
      <c r="A345" s="496"/>
      <c r="B345" s="499"/>
      <c r="C345" s="502"/>
      <c r="D345" s="25" t="e">
        <v>#N/A</v>
      </c>
      <c r="E345" s="26" t="s">
        <v>15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thickBot="1" x14ac:dyDescent="0.4">
      <c r="A346" s="496"/>
      <c r="B346" s="499"/>
      <c r="C346" s="502"/>
      <c r="D346" s="25" t="e">
        <v>#N/A</v>
      </c>
      <c r="E346" s="26" t="s">
        <v>16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35">
      <c r="A347" s="496"/>
      <c r="B347" s="499"/>
      <c r="C347" s="502"/>
      <c r="D347" s="25" t="e">
        <v>#N/A</v>
      </c>
      <c r="E347" s="26" t="s">
        <v>17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4">
      <c r="A348" s="497"/>
      <c r="B348" s="500"/>
      <c r="C348" s="503"/>
      <c r="D348" s="27" t="e">
        <v>#N/A</v>
      </c>
      <c r="E348" s="28" t="s">
        <v>18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35">
      <c r="A349" s="495">
        <v>69</v>
      </c>
      <c r="B349" s="498" t="e">
        <v>#N/A</v>
      </c>
      <c r="C349" s="501" t="e">
        <v>#N/A</v>
      </c>
      <c r="D349" s="23" t="e">
        <v>#N/A</v>
      </c>
      <c r="E349" s="24" t="s">
        <v>14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35">
      <c r="A350" s="496"/>
      <c r="B350" s="499"/>
      <c r="C350" s="502"/>
      <c r="D350" s="25" t="e">
        <v>#N/A</v>
      </c>
      <c r="E350" s="26" t="s">
        <v>15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thickBot="1" x14ac:dyDescent="0.4">
      <c r="A351" s="496"/>
      <c r="B351" s="499"/>
      <c r="C351" s="502"/>
      <c r="D351" s="25" t="e">
        <v>#N/A</v>
      </c>
      <c r="E351" s="26" t="s">
        <v>16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35">
      <c r="A352" s="496"/>
      <c r="B352" s="499"/>
      <c r="C352" s="502"/>
      <c r="D352" s="25" t="e">
        <v>#N/A</v>
      </c>
      <c r="E352" s="26" t="s">
        <v>17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4">
      <c r="A353" s="497"/>
      <c r="B353" s="500"/>
      <c r="C353" s="503"/>
      <c r="D353" s="27" t="e">
        <v>#N/A</v>
      </c>
      <c r="E353" s="28" t="s">
        <v>18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35">
      <c r="A354" s="495">
        <v>70</v>
      </c>
      <c r="B354" s="498" t="e">
        <v>#N/A</v>
      </c>
      <c r="C354" s="501" t="e">
        <v>#N/A</v>
      </c>
      <c r="D354" s="23" t="e">
        <v>#N/A</v>
      </c>
      <c r="E354" s="24" t="s">
        <v>14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35">
      <c r="A355" s="496"/>
      <c r="B355" s="499"/>
      <c r="C355" s="502"/>
      <c r="D355" s="25" t="e">
        <v>#N/A</v>
      </c>
      <c r="E355" s="26" t="s">
        <v>15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thickBot="1" x14ac:dyDescent="0.4">
      <c r="A356" s="496"/>
      <c r="B356" s="499"/>
      <c r="C356" s="502"/>
      <c r="D356" s="25" t="e">
        <v>#N/A</v>
      </c>
      <c r="E356" s="26" t="s">
        <v>16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35">
      <c r="A357" s="496"/>
      <c r="B357" s="499"/>
      <c r="C357" s="502"/>
      <c r="D357" s="25" t="e">
        <v>#N/A</v>
      </c>
      <c r="E357" s="26" t="s">
        <v>17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4">
      <c r="A358" s="497"/>
      <c r="B358" s="500"/>
      <c r="C358" s="503"/>
      <c r="D358" s="27" t="e">
        <v>#N/A</v>
      </c>
      <c r="E358" s="28" t="s">
        <v>18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35">
      <c r="A359" s="495">
        <v>71</v>
      </c>
      <c r="B359" s="498" t="e">
        <v>#N/A</v>
      </c>
      <c r="C359" s="501" t="e">
        <v>#N/A</v>
      </c>
      <c r="D359" s="23" t="e">
        <v>#N/A</v>
      </c>
      <c r="E359" s="24" t="s">
        <v>14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35">
      <c r="A360" s="496"/>
      <c r="B360" s="499"/>
      <c r="C360" s="502"/>
      <c r="D360" s="25" t="e">
        <v>#N/A</v>
      </c>
      <c r="E360" s="26" t="s">
        <v>15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thickBot="1" x14ac:dyDescent="0.4">
      <c r="A361" s="496"/>
      <c r="B361" s="499"/>
      <c r="C361" s="502"/>
      <c r="D361" s="25" t="e">
        <v>#N/A</v>
      </c>
      <c r="E361" s="26" t="s">
        <v>16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35">
      <c r="A362" s="496"/>
      <c r="B362" s="499"/>
      <c r="C362" s="502"/>
      <c r="D362" s="25" t="e">
        <v>#N/A</v>
      </c>
      <c r="E362" s="26" t="s">
        <v>17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4">
      <c r="A363" s="497"/>
      <c r="B363" s="500"/>
      <c r="C363" s="503"/>
      <c r="D363" s="27" t="e">
        <v>#N/A</v>
      </c>
      <c r="E363" s="28" t="s">
        <v>18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35">
      <c r="A364" s="495">
        <v>72</v>
      </c>
      <c r="B364" s="498" t="e">
        <v>#N/A</v>
      </c>
      <c r="C364" s="501" t="e">
        <v>#N/A</v>
      </c>
      <c r="D364" s="23" t="e">
        <v>#N/A</v>
      </c>
      <c r="E364" s="24" t="s">
        <v>14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35">
      <c r="A365" s="496"/>
      <c r="B365" s="499"/>
      <c r="C365" s="502"/>
      <c r="D365" s="25" t="e">
        <v>#N/A</v>
      </c>
      <c r="E365" s="26" t="s">
        <v>15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thickBot="1" x14ac:dyDescent="0.4">
      <c r="A366" s="496"/>
      <c r="B366" s="499"/>
      <c r="C366" s="502"/>
      <c r="D366" s="25" t="e">
        <v>#N/A</v>
      </c>
      <c r="E366" s="26" t="s">
        <v>16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35">
      <c r="A367" s="496"/>
      <c r="B367" s="499"/>
      <c r="C367" s="502"/>
      <c r="D367" s="25" t="e">
        <v>#N/A</v>
      </c>
      <c r="E367" s="26" t="s">
        <v>17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4">
      <c r="A368" s="497"/>
      <c r="B368" s="500"/>
      <c r="C368" s="503"/>
      <c r="D368" s="27" t="e">
        <v>#N/A</v>
      </c>
      <c r="E368" s="28" t="s">
        <v>18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35">
      <c r="A369" s="495">
        <v>73</v>
      </c>
      <c r="B369" s="498" t="e">
        <v>#N/A</v>
      </c>
      <c r="C369" s="501" t="e">
        <v>#N/A</v>
      </c>
      <c r="D369" s="23" t="e">
        <v>#N/A</v>
      </c>
      <c r="E369" s="24" t="s">
        <v>14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35">
      <c r="A370" s="496"/>
      <c r="B370" s="499"/>
      <c r="C370" s="502"/>
      <c r="D370" s="25" t="e">
        <v>#N/A</v>
      </c>
      <c r="E370" s="26" t="s">
        <v>15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thickBot="1" x14ac:dyDescent="0.4">
      <c r="A371" s="496"/>
      <c r="B371" s="499"/>
      <c r="C371" s="502"/>
      <c r="D371" s="25" t="e">
        <v>#N/A</v>
      </c>
      <c r="E371" s="26" t="s">
        <v>16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35">
      <c r="A372" s="496"/>
      <c r="B372" s="499"/>
      <c r="C372" s="502"/>
      <c r="D372" s="25" t="e">
        <v>#N/A</v>
      </c>
      <c r="E372" s="26" t="s">
        <v>17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4">
      <c r="A373" s="497"/>
      <c r="B373" s="500"/>
      <c r="C373" s="503"/>
      <c r="D373" s="27" t="e">
        <v>#N/A</v>
      </c>
      <c r="E373" s="28" t="s">
        <v>18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35">
      <c r="A374" s="495">
        <v>74</v>
      </c>
      <c r="B374" s="498" t="e">
        <v>#N/A</v>
      </c>
      <c r="C374" s="501" t="e">
        <v>#N/A</v>
      </c>
      <c r="D374" s="23" t="e">
        <v>#N/A</v>
      </c>
      <c r="E374" s="24" t="s">
        <v>14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35">
      <c r="A375" s="496"/>
      <c r="B375" s="499"/>
      <c r="C375" s="502"/>
      <c r="D375" s="25" t="e">
        <v>#N/A</v>
      </c>
      <c r="E375" s="26" t="s">
        <v>15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thickBot="1" x14ac:dyDescent="0.4">
      <c r="A376" s="496"/>
      <c r="B376" s="499"/>
      <c r="C376" s="502"/>
      <c r="D376" s="25" t="e">
        <v>#N/A</v>
      </c>
      <c r="E376" s="26" t="s">
        <v>16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35">
      <c r="A377" s="496"/>
      <c r="B377" s="499"/>
      <c r="C377" s="502"/>
      <c r="D377" s="25" t="e">
        <v>#N/A</v>
      </c>
      <c r="E377" s="26" t="s">
        <v>17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4">
      <c r="A378" s="497"/>
      <c r="B378" s="500"/>
      <c r="C378" s="503"/>
      <c r="D378" s="27" t="e">
        <v>#N/A</v>
      </c>
      <c r="E378" s="28" t="s">
        <v>18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35">
      <c r="A379" s="495">
        <v>75</v>
      </c>
      <c r="B379" s="498" t="e">
        <v>#N/A</v>
      </c>
      <c r="C379" s="501" t="e">
        <v>#N/A</v>
      </c>
      <c r="D379" s="23" t="e">
        <v>#N/A</v>
      </c>
      <c r="E379" s="24" t="s">
        <v>14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35">
      <c r="A380" s="496"/>
      <c r="B380" s="499"/>
      <c r="C380" s="502"/>
      <c r="D380" s="25" t="e">
        <v>#N/A</v>
      </c>
      <c r="E380" s="26" t="s">
        <v>15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thickBot="1" x14ac:dyDescent="0.4">
      <c r="A381" s="496"/>
      <c r="B381" s="499"/>
      <c r="C381" s="502"/>
      <c r="D381" s="25" t="e">
        <v>#N/A</v>
      </c>
      <c r="E381" s="26" t="s">
        <v>16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35">
      <c r="A382" s="496"/>
      <c r="B382" s="499"/>
      <c r="C382" s="502"/>
      <c r="D382" s="25" t="e">
        <v>#N/A</v>
      </c>
      <c r="E382" s="26" t="s">
        <v>17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4">
      <c r="A383" s="497"/>
      <c r="B383" s="500"/>
      <c r="C383" s="503"/>
      <c r="D383" s="27" t="e">
        <v>#N/A</v>
      </c>
      <c r="E383" s="28" t="s">
        <v>18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35">
      <c r="A384" s="495">
        <v>76</v>
      </c>
      <c r="B384" s="498" t="e">
        <v>#N/A</v>
      </c>
      <c r="C384" s="501" t="e">
        <v>#N/A</v>
      </c>
      <c r="D384" s="23" t="e">
        <v>#N/A</v>
      </c>
      <c r="E384" s="24" t="s">
        <v>14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35">
      <c r="A385" s="496"/>
      <c r="B385" s="499"/>
      <c r="C385" s="502"/>
      <c r="D385" s="25" t="e">
        <v>#N/A</v>
      </c>
      <c r="E385" s="26" t="s">
        <v>15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thickBot="1" x14ac:dyDescent="0.4">
      <c r="A386" s="496"/>
      <c r="B386" s="499"/>
      <c r="C386" s="502"/>
      <c r="D386" s="25" t="e">
        <v>#N/A</v>
      </c>
      <c r="E386" s="26" t="s">
        <v>16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35">
      <c r="A387" s="496"/>
      <c r="B387" s="499"/>
      <c r="C387" s="502"/>
      <c r="D387" s="25" t="e">
        <v>#N/A</v>
      </c>
      <c r="E387" s="26" t="s">
        <v>17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4">
      <c r="A388" s="497"/>
      <c r="B388" s="500"/>
      <c r="C388" s="503"/>
      <c r="D388" s="27" t="e">
        <v>#N/A</v>
      </c>
      <c r="E388" s="28" t="s">
        <v>18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35">
      <c r="A389" s="495">
        <v>77</v>
      </c>
      <c r="B389" s="498" t="e">
        <v>#N/A</v>
      </c>
      <c r="C389" s="501" t="e">
        <v>#N/A</v>
      </c>
      <c r="D389" s="23" t="e">
        <v>#N/A</v>
      </c>
      <c r="E389" s="24" t="s">
        <v>14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35">
      <c r="A390" s="496"/>
      <c r="B390" s="499"/>
      <c r="C390" s="502"/>
      <c r="D390" s="25" t="e">
        <v>#N/A</v>
      </c>
      <c r="E390" s="26" t="s">
        <v>15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thickBot="1" x14ac:dyDescent="0.4">
      <c r="A391" s="496"/>
      <c r="B391" s="499"/>
      <c r="C391" s="502"/>
      <c r="D391" s="25" t="e">
        <v>#N/A</v>
      </c>
      <c r="E391" s="26" t="s">
        <v>16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35">
      <c r="A392" s="496"/>
      <c r="B392" s="499"/>
      <c r="C392" s="502"/>
      <c r="D392" s="25" t="e">
        <v>#N/A</v>
      </c>
      <c r="E392" s="26" t="s">
        <v>17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4">
      <c r="A393" s="497"/>
      <c r="B393" s="500"/>
      <c r="C393" s="503"/>
      <c r="D393" s="27" t="e">
        <v>#N/A</v>
      </c>
      <c r="E393" s="28" t="s">
        <v>18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35">
      <c r="A394" s="495">
        <v>78</v>
      </c>
      <c r="B394" s="498" t="e">
        <v>#N/A</v>
      </c>
      <c r="C394" s="501" t="e">
        <v>#N/A</v>
      </c>
      <c r="D394" s="23" t="e">
        <v>#N/A</v>
      </c>
      <c r="E394" s="24" t="s">
        <v>14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35">
      <c r="A395" s="496"/>
      <c r="B395" s="499"/>
      <c r="C395" s="502"/>
      <c r="D395" s="25" t="e">
        <v>#N/A</v>
      </c>
      <c r="E395" s="26" t="s">
        <v>15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thickBot="1" x14ac:dyDescent="0.4">
      <c r="A396" s="496"/>
      <c r="B396" s="499"/>
      <c r="C396" s="502"/>
      <c r="D396" s="25" t="e">
        <v>#N/A</v>
      </c>
      <c r="E396" s="26" t="s">
        <v>16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35">
      <c r="A397" s="496"/>
      <c r="B397" s="499"/>
      <c r="C397" s="502"/>
      <c r="D397" s="25" t="e">
        <v>#N/A</v>
      </c>
      <c r="E397" s="26" t="s">
        <v>17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4">
      <c r="A398" s="497"/>
      <c r="B398" s="500"/>
      <c r="C398" s="503"/>
      <c r="D398" s="27" t="e">
        <v>#N/A</v>
      </c>
      <c r="E398" s="28" t="s">
        <v>18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35">
      <c r="A399" s="495">
        <v>79</v>
      </c>
      <c r="B399" s="498" t="e">
        <v>#N/A</v>
      </c>
      <c r="C399" s="501" t="e">
        <v>#N/A</v>
      </c>
      <c r="D399" s="23" t="e">
        <v>#N/A</v>
      </c>
      <c r="E399" s="24" t="s">
        <v>14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35">
      <c r="A400" s="496"/>
      <c r="B400" s="499"/>
      <c r="C400" s="502"/>
      <c r="D400" s="25" t="e">
        <v>#N/A</v>
      </c>
      <c r="E400" s="26" t="s">
        <v>15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thickBot="1" x14ac:dyDescent="0.4">
      <c r="A401" s="496"/>
      <c r="B401" s="499"/>
      <c r="C401" s="502"/>
      <c r="D401" s="25" t="e">
        <v>#N/A</v>
      </c>
      <c r="E401" s="26" t="s">
        <v>16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35">
      <c r="A402" s="496"/>
      <c r="B402" s="499"/>
      <c r="C402" s="502"/>
      <c r="D402" s="25" t="e">
        <v>#N/A</v>
      </c>
      <c r="E402" s="26" t="s">
        <v>17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4">
      <c r="A403" s="497"/>
      <c r="B403" s="500"/>
      <c r="C403" s="503"/>
      <c r="D403" s="27" t="e">
        <v>#N/A</v>
      </c>
      <c r="E403" s="28" t="s">
        <v>18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35">
      <c r="A404" s="495">
        <v>80</v>
      </c>
      <c r="B404" s="498" t="e">
        <v>#N/A</v>
      </c>
      <c r="C404" s="501" t="e">
        <v>#N/A</v>
      </c>
      <c r="D404" s="23" t="e">
        <v>#N/A</v>
      </c>
      <c r="E404" s="24" t="s">
        <v>14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35">
      <c r="A405" s="496"/>
      <c r="B405" s="499"/>
      <c r="C405" s="502"/>
      <c r="D405" s="25" t="e">
        <v>#N/A</v>
      </c>
      <c r="E405" s="26" t="s">
        <v>15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thickBot="1" x14ac:dyDescent="0.4">
      <c r="A406" s="496"/>
      <c r="B406" s="499"/>
      <c r="C406" s="502"/>
      <c r="D406" s="25" t="e">
        <v>#N/A</v>
      </c>
      <c r="E406" s="26" t="s">
        <v>16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35">
      <c r="A407" s="496"/>
      <c r="B407" s="499"/>
      <c r="C407" s="502"/>
      <c r="D407" s="25" t="e">
        <v>#N/A</v>
      </c>
      <c r="E407" s="26" t="s">
        <v>17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4">
      <c r="A408" s="497"/>
      <c r="B408" s="500"/>
      <c r="C408" s="503"/>
      <c r="D408" s="27" t="e">
        <v>#N/A</v>
      </c>
      <c r="E408" s="28" t="s">
        <v>18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35">
      <c r="A409" s="495" t="s">
        <v>22</v>
      </c>
      <c r="B409" s="498" t="e">
        <v>#N/A</v>
      </c>
      <c r="C409" s="501" t="e">
        <v>#N/A</v>
      </c>
      <c r="D409" s="23" t="e">
        <v>#N/A</v>
      </c>
      <c r="E409" s="24" t="s">
        <v>14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35">
      <c r="A410" s="496"/>
      <c r="B410" s="499"/>
      <c r="C410" s="502"/>
      <c r="D410" s="25" t="e">
        <v>#N/A</v>
      </c>
      <c r="E410" s="26" t="s">
        <v>15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thickBot="1" x14ac:dyDescent="0.4">
      <c r="A411" s="496"/>
      <c r="B411" s="499"/>
      <c r="C411" s="502"/>
      <c r="D411" s="25" t="e">
        <v>#N/A</v>
      </c>
      <c r="E411" s="26" t="s">
        <v>16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35">
      <c r="A412" s="496"/>
      <c r="B412" s="499"/>
      <c r="C412" s="502"/>
      <c r="D412" s="25" t="e">
        <v>#N/A</v>
      </c>
      <c r="E412" s="26" t="s">
        <v>17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4">
      <c r="A413" s="497"/>
      <c r="B413" s="500"/>
      <c r="C413" s="503"/>
      <c r="D413" s="27" t="e">
        <v>#N/A</v>
      </c>
      <c r="E413" s="28" t="s">
        <v>18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35">
      <c r="A414" s="495" t="s">
        <v>23</v>
      </c>
      <c r="B414" s="498" t="e">
        <v>#N/A</v>
      </c>
      <c r="C414" s="501" t="e">
        <v>#N/A</v>
      </c>
      <c r="D414" s="23" t="e">
        <v>#N/A</v>
      </c>
      <c r="E414" s="24" t="s">
        <v>14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35">
      <c r="A415" s="496"/>
      <c r="B415" s="499"/>
      <c r="C415" s="502"/>
      <c r="D415" s="25" t="e">
        <v>#N/A</v>
      </c>
      <c r="E415" s="26" t="s">
        <v>15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thickBot="1" x14ac:dyDescent="0.4">
      <c r="A416" s="496"/>
      <c r="B416" s="499"/>
      <c r="C416" s="502"/>
      <c r="D416" s="25" t="e">
        <v>#N/A</v>
      </c>
      <c r="E416" s="26" t="s">
        <v>16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35">
      <c r="A417" s="496"/>
      <c r="B417" s="499"/>
      <c r="C417" s="502"/>
      <c r="D417" s="25" t="e">
        <v>#N/A</v>
      </c>
      <c r="E417" s="26" t="s">
        <v>17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4">
      <c r="A418" s="497"/>
      <c r="B418" s="500"/>
      <c r="C418" s="503"/>
      <c r="D418" s="27" t="e">
        <v>#N/A</v>
      </c>
      <c r="E418" s="28" t="s">
        <v>18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35">
      <c r="A419" s="495" t="s">
        <v>24</v>
      </c>
      <c r="B419" s="498" t="e">
        <v>#N/A</v>
      </c>
      <c r="C419" s="501" t="e">
        <v>#N/A</v>
      </c>
      <c r="D419" s="23" t="e">
        <v>#N/A</v>
      </c>
      <c r="E419" s="24" t="s">
        <v>14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35">
      <c r="A420" s="496"/>
      <c r="B420" s="499"/>
      <c r="C420" s="502"/>
      <c r="D420" s="25" t="e">
        <v>#N/A</v>
      </c>
      <c r="E420" s="26" t="s">
        <v>15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thickBot="1" x14ac:dyDescent="0.4">
      <c r="A421" s="496"/>
      <c r="B421" s="499"/>
      <c r="C421" s="502"/>
      <c r="D421" s="25" t="e">
        <v>#N/A</v>
      </c>
      <c r="E421" s="26" t="s">
        <v>16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35">
      <c r="A422" s="496"/>
      <c r="B422" s="499"/>
      <c r="C422" s="502"/>
      <c r="D422" s="25" t="e">
        <v>#N/A</v>
      </c>
      <c r="E422" s="26" t="s">
        <v>17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4">
      <c r="A423" s="497"/>
      <c r="B423" s="500"/>
      <c r="C423" s="503"/>
      <c r="D423" s="27" t="e">
        <v>#N/A</v>
      </c>
      <c r="E423" s="28" t="s">
        <v>18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35">
      <c r="A424" s="495" t="s">
        <v>25</v>
      </c>
      <c r="B424" s="498" t="e">
        <v>#N/A</v>
      </c>
      <c r="C424" s="501" t="e">
        <v>#N/A</v>
      </c>
      <c r="D424" s="23" t="e">
        <v>#N/A</v>
      </c>
      <c r="E424" s="24" t="s">
        <v>14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35">
      <c r="A425" s="496"/>
      <c r="B425" s="499"/>
      <c r="C425" s="502"/>
      <c r="D425" s="25" t="e">
        <v>#N/A</v>
      </c>
      <c r="E425" s="26" t="s">
        <v>15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thickBot="1" x14ac:dyDescent="0.4">
      <c r="A426" s="496"/>
      <c r="B426" s="499"/>
      <c r="C426" s="502"/>
      <c r="D426" s="25" t="e">
        <v>#N/A</v>
      </c>
      <c r="E426" s="26" t="s">
        <v>16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35">
      <c r="A427" s="496"/>
      <c r="B427" s="499"/>
      <c r="C427" s="502"/>
      <c r="D427" s="25" t="e">
        <v>#N/A</v>
      </c>
      <c r="E427" s="26" t="s">
        <v>17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4">
      <c r="A428" s="497"/>
      <c r="B428" s="500"/>
      <c r="C428" s="503"/>
      <c r="D428" s="27" t="e">
        <v>#N/A</v>
      </c>
      <c r="E428" s="28" t="s">
        <v>18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35">
      <c r="A429" s="495" t="s">
        <v>26</v>
      </c>
      <c r="B429" s="498" t="e">
        <v>#N/A</v>
      </c>
      <c r="C429" s="501" t="e">
        <v>#N/A</v>
      </c>
      <c r="D429" s="23" t="e">
        <v>#N/A</v>
      </c>
      <c r="E429" s="24" t="s">
        <v>14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35">
      <c r="A430" s="496"/>
      <c r="B430" s="499"/>
      <c r="C430" s="502"/>
      <c r="D430" s="25" t="e">
        <v>#N/A</v>
      </c>
      <c r="E430" s="26" t="s">
        <v>15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thickBot="1" x14ac:dyDescent="0.4">
      <c r="A431" s="496"/>
      <c r="B431" s="499"/>
      <c r="C431" s="502"/>
      <c r="D431" s="25" t="e">
        <v>#N/A</v>
      </c>
      <c r="E431" s="26" t="s">
        <v>16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35">
      <c r="A432" s="496"/>
      <c r="B432" s="499"/>
      <c r="C432" s="502"/>
      <c r="D432" s="25" t="e">
        <v>#N/A</v>
      </c>
      <c r="E432" s="26" t="s">
        <v>17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4">
      <c r="A433" s="497"/>
      <c r="B433" s="500"/>
      <c r="C433" s="503"/>
      <c r="D433" s="27" t="e">
        <v>#N/A</v>
      </c>
      <c r="E433" s="28" t="s">
        <v>18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35">
      <c r="A434" s="495" t="s">
        <v>27</v>
      </c>
      <c r="B434" s="498" t="e">
        <v>#N/A</v>
      </c>
      <c r="C434" s="501" t="e">
        <v>#N/A</v>
      </c>
      <c r="D434" s="23" t="e">
        <v>#N/A</v>
      </c>
      <c r="E434" s="24" t="s">
        <v>14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35">
      <c r="A435" s="496"/>
      <c r="B435" s="499"/>
      <c r="C435" s="502"/>
      <c r="D435" s="25" t="e">
        <v>#N/A</v>
      </c>
      <c r="E435" s="26" t="s">
        <v>15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thickBot="1" x14ac:dyDescent="0.4">
      <c r="A436" s="496"/>
      <c r="B436" s="499"/>
      <c r="C436" s="502"/>
      <c r="D436" s="25" t="e">
        <v>#N/A</v>
      </c>
      <c r="E436" s="26" t="s">
        <v>16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35">
      <c r="A437" s="496"/>
      <c r="B437" s="499"/>
      <c r="C437" s="502"/>
      <c r="D437" s="25" t="e">
        <v>#N/A</v>
      </c>
      <c r="E437" s="26" t="s">
        <v>17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4">
      <c r="A438" s="497"/>
      <c r="B438" s="500"/>
      <c r="C438" s="503"/>
      <c r="D438" s="27" t="e">
        <v>#N/A</v>
      </c>
      <c r="E438" s="28" t="s">
        <v>18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35">
      <c r="A439" s="495" t="s">
        <v>28</v>
      </c>
      <c r="B439" s="498" t="e">
        <v>#N/A</v>
      </c>
      <c r="C439" s="501" t="e">
        <v>#N/A</v>
      </c>
      <c r="D439" s="23" t="e">
        <v>#N/A</v>
      </c>
      <c r="E439" s="24" t="s">
        <v>14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35">
      <c r="A440" s="496"/>
      <c r="B440" s="499"/>
      <c r="C440" s="502"/>
      <c r="D440" s="25" t="e">
        <v>#N/A</v>
      </c>
      <c r="E440" s="26" t="s">
        <v>15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thickBot="1" x14ac:dyDescent="0.4">
      <c r="A441" s="496"/>
      <c r="B441" s="499"/>
      <c r="C441" s="502"/>
      <c r="D441" s="25" t="e">
        <v>#N/A</v>
      </c>
      <c r="E441" s="26" t="s">
        <v>16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35">
      <c r="A442" s="496"/>
      <c r="B442" s="499"/>
      <c r="C442" s="502"/>
      <c r="D442" s="25" t="e">
        <v>#N/A</v>
      </c>
      <c r="E442" s="26" t="s">
        <v>17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4">
      <c r="A443" s="497"/>
      <c r="B443" s="500"/>
      <c r="C443" s="503"/>
      <c r="D443" s="27" t="e">
        <v>#N/A</v>
      </c>
      <c r="E443" s="28" t="s">
        <v>18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35">
      <c r="A444" s="495" t="s">
        <v>29</v>
      </c>
      <c r="B444" s="498" t="e">
        <v>#N/A</v>
      </c>
      <c r="C444" s="501" t="e">
        <v>#N/A</v>
      </c>
      <c r="D444" s="23" t="e">
        <v>#N/A</v>
      </c>
      <c r="E444" s="24" t="s">
        <v>14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35">
      <c r="A445" s="496"/>
      <c r="B445" s="499"/>
      <c r="C445" s="502"/>
      <c r="D445" s="25" t="e">
        <v>#N/A</v>
      </c>
      <c r="E445" s="26" t="s">
        <v>15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thickBot="1" x14ac:dyDescent="0.4">
      <c r="A446" s="496"/>
      <c r="B446" s="499"/>
      <c r="C446" s="502"/>
      <c r="D446" s="25" t="e">
        <v>#N/A</v>
      </c>
      <c r="E446" s="26" t="s">
        <v>16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35">
      <c r="A447" s="496"/>
      <c r="B447" s="499"/>
      <c r="C447" s="502"/>
      <c r="D447" s="25" t="e">
        <v>#N/A</v>
      </c>
      <c r="E447" s="26" t="s">
        <v>17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4">
      <c r="A448" s="497"/>
      <c r="B448" s="499"/>
      <c r="C448" s="502"/>
      <c r="D448" s="25" t="e">
        <v>#N/A</v>
      </c>
      <c r="E448" s="26" t="s">
        <v>18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35">
      <c r="A449" s="65"/>
      <c r="B449" s="248"/>
      <c r="C449" s="248"/>
      <c r="D449" s="249"/>
      <c r="E449" s="250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0"/>
      <c r="Z449" s="350"/>
      <c r="AA449" s="201"/>
      <c r="AB449" s="201"/>
      <c r="AC449" s="201"/>
      <c r="AD449" s="201"/>
      <c r="AE449" s="201"/>
      <c r="AF449" s="201"/>
      <c r="AG449" s="251"/>
      <c r="AH449" s="252"/>
      <c r="AI449" s="252"/>
    </row>
    <row r="450" spans="1:35" s="200" customFormat="1" x14ac:dyDescent="0.3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2"/>
      <c r="Z450" s="352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3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2"/>
      <c r="Z451" s="352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3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2"/>
      <c r="Z452" s="352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3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2"/>
      <c r="Z453" s="352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3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2"/>
      <c r="Z454" s="352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3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2"/>
      <c r="Z455" s="352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3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2"/>
      <c r="Z456" s="352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3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2"/>
      <c r="Z457" s="352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3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2"/>
      <c r="Z458" s="352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3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2"/>
      <c r="Z459" s="352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3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2"/>
      <c r="Z460" s="352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3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2"/>
      <c r="Z461" s="352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3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2"/>
      <c r="Z462" s="352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3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2"/>
      <c r="Z463" s="352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3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2"/>
      <c r="Z464" s="352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3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2"/>
      <c r="Z465" s="352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3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2"/>
      <c r="Z466" s="352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3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2"/>
      <c r="Z467" s="352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3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2"/>
      <c r="Z468" s="352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3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2"/>
      <c r="Z469" s="352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3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2"/>
      <c r="Z470" s="352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3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2"/>
      <c r="Z471" s="352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3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2"/>
      <c r="Z472" s="352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3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2"/>
      <c r="Z473" s="352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3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2"/>
      <c r="Z474" s="352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3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2"/>
      <c r="Z475" s="352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3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2"/>
      <c r="Z476" s="352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3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2"/>
      <c r="Z477" s="352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3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2"/>
      <c r="Z478" s="352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3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2"/>
      <c r="Z479" s="352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3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2"/>
      <c r="Z480" s="352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3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2"/>
      <c r="Z481" s="352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3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2"/>
      <c r="Z482" s="352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3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2"/>
      <c r="Z483" s="352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3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2"/>
      <c r="Z484" s="352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3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2"/>
      <c r="Z485" s="352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3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2"/>
      <c r="Z486" s="352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3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2"/>
      <c r="Z487" s="352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3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2"/>
      <c r="Z488" s="352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3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2"/>
      <c r="Z489" s="352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3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2"/>
      <c r="Z490" s="352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3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2"/>
      <c r="Z491" s="352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3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2"/>
      <c r="Z492" s="352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3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2"/>
      <c r="Z493" s="352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3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2"/>
      <c r="Z494" s="352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3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2"/>
      <c r="Z495" s="352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3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2"/>
      <c r="Z496" s="352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3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2"/>
      <c r="Z497" s="352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3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2"/>
      <c r="Z498" s="352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3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2"/>
      <c r="Z499" s="352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3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2"/>
      <c r="Z500" s="352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3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2"/>
      <c r="Z501" s="352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3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2"/>
      <c r="Z502" s="352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3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2"/>
      <c r="Z503" s="352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3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2"/>
      <c r="Z504" s="352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3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2"/>
      <c r="Z505" s="352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3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2"/>
      <c r="Z506" s="352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3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2"/>
      <c r="Z507" s="352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3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2"/>
      <c r="Z508" s="352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3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2"/>
      <c r="Z509" s="352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3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2"/>
      <c r="Z510" s="352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3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2"/>
      <c r="Z511" s="352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3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2"/>
      <c r="Z512" s="352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3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2"/>
      <c r="Z513" s="352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3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2"/>
      <c r="Z514" s="352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3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2"/>
      <c r="Z515" s="352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3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2"/>
      <c r="Z516" s="352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3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2"/>
      <c r="Z517" s="352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3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2"/>
      <c r="Z518" s="352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3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2"/>
      <c r="Z519" s="352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3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2"/>
      <c r="Z520" s="352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3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2"/>
      <c r="Z521" s="352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3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2"/>
      <c r="Z522" s="352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3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2"/>
      <c r="Z523" s="352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3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2"/>
      <c r="Z524" s="352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3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2"/>
      <c r="Z525" s="352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3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2"/>
      <c r="Z526" s="352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3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2"/>
      <c r="Z527" s="352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3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2"/>
      <c r="Z528" s="352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3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2"/>
      <c r="Z529" s="352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3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2"/>
      <c r="Z530" s="352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3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2"/>
      <c r="Z531" s="352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3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2"/>
      <c r="Z532" s="352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3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2"/>
      <c r="Z533" s="352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3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2"/>
      <c r="Z534" s="352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3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2"/>
      <c r="Z535" s="352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3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2"/>
      <c r="Z536" s="352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3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2"/>
      <c r="Z537" s="352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3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2"/>
      <c r="Z538" s="352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3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2"/>
      <c r="Z539" s="352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3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2"/>
      <c r="Z540" s="352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3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2"/>
      <c r="Z541" s="352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3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2"/>
      <c r="Z542" s="352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3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2"/>
      <c r="Z543" s="352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3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2"/>
      <c r="Z544" s="352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3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2"/>
      <c r="Z545" s="352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3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2"/>
      <c r="Z546" s="352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3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2"/>
      <c r="Z547" s="352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3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2"/>
      <c r="Z548" s="352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3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2"/>
      <c r="Z549" s="352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3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2"/>
      <c r="Z550" s="352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3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2"/>
      <c r="Z551" s="352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3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2"/>
      <c r="Z552" s="352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3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2"/>
      <c r="Z553" s="352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3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2"/>
      <c r="Z554" s="352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3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2"/>
      <c r="Z555" s="352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3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2"/>
      <c r="Z556" s="352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3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2"/>
      <c r="Z557" s="352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3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2"/>
      <c r="Z558" s="352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3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2"/>
      <c r="Z559" s="352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3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2"/>
      <c r="Z560" s="352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3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2"/>
      <c r="Z561" s="352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3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2"/>
      <c r="Z562" s="352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3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2"/>
      <c r="Z563" s="352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3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2"/>
      <c r="Z564" s="352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3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2"/>
      <c r="Z565" s="352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3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2"/>
      <c r="Z566" s="352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3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2"/>
      <c r="Z567" s="352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3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2"/>
      <c r="Z568" s="352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3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2"/>
      <c r="Z569" s="352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3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2"/>
      <c r="Z570" s="352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3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2"/>
      <c r="Z571" s="352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3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2"/>
      <c r="Z572" s="352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3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2"/>
      <c r="Z573" s="352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3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2"/>
      <c r="Z574" s="352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3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2"/>
      <c r="Z575" s="352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3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2"/>
      <c r="Z576" s="352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3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2"/>
      <c r="Z577" s="352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3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2"/>
      <c r="Z578" s="352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3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2"/>
      <c r="Z579" s="352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3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2"/>
      <c r="Z580" s="352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3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2"/>
      <c r="Z581" s="352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3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2"/>
      <c r="Z582" s="352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3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2"/>
      <c r="Z583" s="352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3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2"/>
      <c r="Z584" s="352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3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2"/>
      <c r="Z585" s="352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3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2"/>
      <c r="Z586" s="352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3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2"/>
      <c r="Z587" s="352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3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2"/>
      <c r="Z588" s="352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3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2"/>
      <c r="Z589" s="352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3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2"/>
      <c r="Z590" s="352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3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2"/>
      <c r="Z591" s="352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3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2"/>
      <c r="Z592" s="352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3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2"/>
      <c r="Z593" s="352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3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2"/>
      <c r="Z594" s="352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3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2"/>
      <c r="Z595" s="352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3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2"/>
      <c r="Z596" s="352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3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2"/>
      <c r="Z597" s="352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3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2"/>
      <c r="Z598" s="352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3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2"/>
      <c r="Z599" s="352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3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2"/>
      <c r="Z600" s="352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3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2"/>
      <c r="Z601" s="352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3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2"/>
      <c r="Z602" s="352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3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2"/>
      <c r="Z603" s="352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3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2"/>
      <c r="Z604" s="352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3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2"/>
      <c r="Z605" s="352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3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2"/>
      <c r="Z606" s="352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3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2"/>
      <c r="Z607" s="352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3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2"/>
      <c r="Z608" s="352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3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2"/>
      <c r="Z609" s="352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3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2"/>
      <c r="Z610" s="352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3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2"/>
      <c r="Z611" s="352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3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2"/>
      <c r="Z612" s="352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3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2"/>
      <c r="Z613" s="352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3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2"/>
      <c r="Z614" s="352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3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2"/>
      <c r="Z615" s="352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3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2"/>
      <c r="Z616" s="352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3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2"/>
      <c r="Z617" s="352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3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2"/>
      <c r="Z618" s="352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3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2"/>
      <c r="Z619" s="352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3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2"/>
      <c r="Z620" s="352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3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2"/>
      <c r="Z621" s="352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3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2"/>
      <c r="Z622" s="352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3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2"/>
      <c r="Z623" s="352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3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2"/>
      <c r="Z624" s="352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3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2"/>
      <c r="Z625" s="352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3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2"/>
      <c r="Z626" s="352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3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2"/>
      <c r="Z627" s="352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3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2"/>
      <c r="Z628" s="352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3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2"/>
      <c r="Z629" s="352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3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2"/>
      <c r="Z630" s="352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3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2"/>
      <c r="Z631" s="352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3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2"/>
      <c r="Z632" s="352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3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2"/>
      <c r="Z633" s="352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3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2"/>
      <c r="Z634" s="352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3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2"/>
      <c r="Z635" s="352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3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2"/>
      <c r="Z636" s="352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3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2"/>
      <c r="Z637" s="352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3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2"/>
      <c r="Z638" s="352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3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2"/>
      <c r="Z639" s="352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3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2"/>
      <c r="Z640" s="352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3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2"/>
      <c r="Z641" s="352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3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2"/>
      <c r="Z642" s="352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3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2"/>
      <c r="Z643" s="352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3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2"/>
      <c r="Z644" s="352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3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2"/>
      <c r="Z645" s="352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3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2"/>
      <c r="Z646" s="352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3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2"/>
      <c r="Z647" s="352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3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2"/>
      <c r="Z648" s="352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3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2"/>
      <c r="Z649" s="352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3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2"/>
      <c r="Z650" s="352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3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2"/>
      <c r="Z651" s="352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3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2"/>
      <c r="Z652" s="352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3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2"/>
      <c r="Z653" s="352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3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2"/>
      <c r="Z654" s="352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3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2"/>
      <c r="Z655" s="352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3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2"/>
      <c r="Z656" s="352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3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2"/>
      <c r="Z657" s="352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3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2"/>
      <c r="Z658" s="352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3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2"/>
      <c r="Z659" s="352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3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2"/>
      <c r="Z660" s="352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3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2"/>
      <c r="Z661" s="352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3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2"/>
      <c r="Z662" s="352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3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2"/>
      <c r="Z663" s="352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3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2"/>
      <c r="Z664" s="352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3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2"/>
      <c r="Z665" s="352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3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2"/>
      <c r="Z666" s="352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3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2"/>
      <c r="Z667" s="352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3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2"/>
      <c r="Z668" s="352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3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2"/>
      <c r="Z669" s="352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3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2"/>
      <c r="Z670" s="352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3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2"/>
      <c r="Z671" s="352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3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2"/>
      <c r="Z672" s="352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3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2"/>
      <c r="Z673" s="352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3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2"/>
      <c r="Z674" s="352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3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2"/>
      <c r="Z675" s="352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3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2"/>
      <c r="Z676" s="352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3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2"/>
      <c r="Z677" s="352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3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2"/>
      <c r="Z678" s="352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3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2"/>
      <c r="Z679" s="352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3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2"/>
      <c r="Z680" s="352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3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2"/>
      <c r="Z681" s="352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3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2"/>
      <c r="Z682" s="352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3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2"/>
      <c r="Z683" s="352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3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2"/>
      <c r="Z684" s="352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3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2"/>
      <c r="Z685" s="352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3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2"/>
      <c r="Z686" s="352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3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2"/>
      <c r="Z687" s="352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3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2"/>
      <c r="Z688" s="352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3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2"/>
      <c r="Z689" s="352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3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2"/>
      <c r="Z690" s="352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3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2"/>
      <c r="Z691" s="352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3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2"/>
      <c r="Z692" s="352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3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2"/>
      <c r="Z693" s="352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3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2"/>
      <c r="Z694" s="352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3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2"/>
      <c r="Z695" s="352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3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2"/>
      <c r="Z696" s="352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3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2"/>
      <c r="Z697" s="352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3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2"/>
      <c r="Z698" s="352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3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2"/>
      <c r="Z699" s="352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3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2"/>
      <c r="Z700" s="352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3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2"/>
      <c r="Z701" s="352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3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2"/>
      <c r="Z702" s="352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3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2"/>
      <c r="Z703" s="352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3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2"/>
      <c r="Z704" s="352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3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2"/>
      <c r="Z705" s="352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3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2"/>
      <c r="Z706" s="352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3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2"/>
      <c r="Z707" s="352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3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2"/>
      <c r="Z708" s="352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3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2"/>
      <c r="Z709" s="352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3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2"/>
      <c r="Z710" s="352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3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2"/>
      <c r="Z711" s="352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3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2"/>
      <c r="Z712" s="352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3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2"/>
      <c r="Z713" s="352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3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2"/>
      <c r="Z714" s="352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3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2"/>
      <c r="Z715" s="352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3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2"/>
      <c r="Z716" s="352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3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2"/>
      <c r="Z717" s="352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3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2"/>
      <c r="Z718" s="352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3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2"/>
      <c r="Z719" s="352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3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2"/>
      <c r="Z720" s="352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3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2"/>
      <c r="Z721" s="352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3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2"/>
      <c r="Z722" s="352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3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2"/>
      <c r="Z723" s="352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3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2"/>
      <c r="Z724" s="352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3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2"/>
      <c r="Z725" s="352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3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2"/>
      <c r="Z726" s="352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3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2"/>
      <c r="Z727" s="352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3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2"/>
      <c r="Z728" s="352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3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2"/>
      <c r="Z729" s="352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3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2"/>
      <c r="Z730" s="352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3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2"/>
      <c r="Z731" s="352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3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2"/>
      <c r="Z732" s="352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3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2"/>
      <c r="Z733" s="352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3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2"/>
      <c r="Z734" s="352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3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2"/>
      <c r="Z735" s="352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3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2"/>
      <c r="Z736" s="352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3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2"/>
      <c r="Z737" s="352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3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2"/>
      <c r="Z738" s="352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3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2"/>
      <c r="Z739" s="352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3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2"/>
      <c r="Z740" s="352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3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2"/>
      <c r="Z741" s="352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3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2"/>
      <c r="Z742" s="352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3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2"/>
      <c r="Z743" s="352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3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2"/>
      <c r="Z744" s="352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3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2"/>
      <c r="Z745" s="352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3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2"/>
      <c r="Z746" s="352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3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2"/>
      <c r="Z747" s="352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3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2"/>
      <c r="Z748" s="352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3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2"/>
      <c r="Z749" s="352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3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2"/>
      <c r="Z750" s="352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3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2"/>
      <c r="Z751" s="352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3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2"/>
      <c r="Z752" s="352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3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2"/>
      <c r="Z753" s="352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3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2"/>
      <c r="Z754" s="352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3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2"/>
      <c r="Z755" s="352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3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2"/>
      <c r="Z756" s="352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3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2"/>
      <c r="Z757" s="352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3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2"/>
      <c r="Z758" s="352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3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2"/>
      <c r="Z759" s="352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3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2"/>
      <c r="Z760" s="352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3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2"/>
      <c r="Z761" s="352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3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2"/>
      <c r="Z762" s="352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3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2"/>
      <c r="Z763" s="352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3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2"/>
      <c r="Z764" s="352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3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2"/>
      <c r="Z765" s="352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3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2"/>
      <c r="Z766" s="352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3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2"/>
      <c r="Z767" s="352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3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2"/>
      <c r="Z768" s="352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3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2"/>
      <c r="Z769" s="352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3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2"/>
      <c r="Z770" s="352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3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2"/>
      <c r="Z771" s="352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3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2"/>
      <c r="Z772" s="352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3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2"/>
      <c r="Z773" s="352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3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2"/>
      <c r="Z774" s="352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3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2"/>
      <c r="Z775" s="352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3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2"/>
      <c r="Z776" s="352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3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2"/>
      <c r="Z777" s="352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3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2"/>
      <c r="Z778" s="352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3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2"/>
      <c r="Z779" s="352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3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2"/>
      <c r="Z780" s="352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3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2"/>
      <c r="Z781" s="352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3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2"/>
      <c r="Z782" s="352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3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2"/>
      <c r="Z783" s="352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3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2"/>
      <c r="Z784" s="352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3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2"/>
      <c r="Z785" s="352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3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2"/>
      <c r="Z786" s="352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3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2"/>
      <c r="Z787" s="352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3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2"/>
      <c r="Z788" s="352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3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2"/>
      <c r="Z789" s="352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3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2"/>
      <c r="Z790" s="352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3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2"/>
      <c r="Z791" s="352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3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2"/>
      <c r="Z792" s="352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3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2"/>
      <c r="Z793" s="352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3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2"/>
      <c r="Z794" s="352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3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2"/>
      <c r="Z795" s="352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3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2"/>
      <c r="Z796" s="352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3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2"/>
      <c r="Z797" s="352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3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2"/>
      <c r="Z798" s="352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3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2"/>
      <c r="Z799" s="352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3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2"/>
      <c r="Z800" s="352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3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2"/>
      <c r="Z801" s="352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3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2"/>
      <c r="Z802" s="352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3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2"/>
      <c r="Z803" s="352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3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2"/>
      <c r="Z804" s="352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3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2"/>
      <c r="Z805" s="352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3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2"/>
      <c r="Z806" s="352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3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2"/>
      <c r="Z807" s="352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3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2"/>
      <c r="Z808" s="352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3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2"/>
      <c r="Z809" s="352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3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2"/>
      <c r="Z810" s="352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3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2"/>
      <c r="Z811" s="352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3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2"/>
      <c r="Z812" s="352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3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2"/>
      <c r="Z813" s="352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3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2"/>
      <c r="Z814" s="352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3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2"/>
      <c r="Z815" s="352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3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2"/>
      <c r="Z816" s="352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3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2"/>
      <c r="Z817" s="352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3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2"/>
      <c r="Z818" s="352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3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2"/>
      <c r="Z819" s="352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3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2"/>
      <c r="Z820" s="352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3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2"/>
      <c r="Z821" s="352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3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2"/>
      <c r="Z822" s="352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3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2"/>
      <c r="Z823" s="352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3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2"/>
      <c r="Z824" s="352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3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2"/>
      <c r="Z825" s="352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3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2"/>
      <c r="Z826" s="352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3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2"/>
      <c r="Z827" s="352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3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2"/>
      <c r="Z828" s="352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3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2"/>
      <c r="Z829" s="352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3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2"/>
      <c r="Z830" s="352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3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2"/>
      <c r="Z831" s="352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3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2"/>
      <c r="Z832" s="352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3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2"/>
      <c r="Z833" s="352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3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2"/>
      <c r="Z834" s="352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3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2"/>
      <c r="Z835" s="352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3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2"/>
      <c r="Z836" s="352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3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2"/>
      <c r="Z837" s="352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3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2"/>
      <c r="Z838" s="352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3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2"/>
      <c r="Z839" s="352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3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2"/>
      <c r="Z840" s="352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3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2"/>
      <c r="Z841" s="352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3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2"/>
      <c r="Z842" s="352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3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2"/>
      <c r="Z843" s="352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3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2"/>
      <c r="Z844" s="352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3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2"/>
      <c r="Z845" s="352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3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2"/>
      <c r="Z846" s="352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3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2"/>
      <c r="Z847" s="352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3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2"/>
      <c r="Z848" s="352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3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2"/>
      <c r="Z849" s="352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3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2"/>
      <c r="Z850" s="352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3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2"/>
      <c r="Z851" s="352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3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2"/>
      <c r="Z852" s="352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3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2"/>
      <c r="Z853" s="352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3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2"/>
      <c r="Z854" s="352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3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2"/>
      <c r="Z855" s="352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3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2"/>
      <c r="Z856" s="352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3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2"/>
      <c r="Z857" s="352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3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2"/>
      <c r="Z858" s="352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3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2"/>
      <c r="Z859" s="352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3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2"/>
      <c r="Z860" s="352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3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2"/>
      <c r="Z861" s="352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3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2"/>
      <c r="Z862" s="352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3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2"/>
      <c r="Z863" s="352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3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2"/>
      <c r="Z864" s="352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3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2"/>
      <c r="Z865" s="352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3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2"/>
      <c r="Z866" s="352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3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2"/>
      <c r="Z867" s="352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3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2"/>
      <c r="Z868" s="352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3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2"/>
      <c r="Z869" s="352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3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2"/>
      <c r="Z870" s="352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3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2"/>
      <c r="Z871" s="352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3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2"/>
      <c r="Z872" s="352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3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2"/>
      <c r="Z873" s="352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3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2"/>
      <c r="Z874" s="352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3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2"/>
      <c r="Z875" s="352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3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2"/>
      <c r="Z876" s="352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3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2"/>
      <c r="Z877" s="352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3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2"/>
      <c r="Z878" s="352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3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2"/>
      <c r="Z879" s="352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3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2"/>
      <c r="Z880" s="352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3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2"/>
      <c r="Z881" s="352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3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2"/>
      <c r="Z882" s="352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3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2"/>
      <c r="Z883" s="352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3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2"/>
      <c r="Z884" s="352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3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2"/>
      <c r="Z885" s="352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3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2"/>
      <c r="Z886" s="352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3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2"/>
      <c r="Z887" s="352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3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2"/>
      <c r="Z888" s="352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3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2"/>
      <c r="Z889" s="352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3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2"/>
      <c r="Z890" s="352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3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2"/>
      <c r="Z891" s="352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3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2"/>
      <c r="Z892" s="352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3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2"/>
      <c r="Z893" s="352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3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2"/>
      <c r="Z894" s="352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3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2"/>
      <c r="Z895" s="352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3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2"/>
      <c r="Z896" s="352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3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2"/>
      <c r="Z897" s="352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3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2"/>
      <c r="Z898" s="352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3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2"/>
      <c r="Z899" s="352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3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2"/>
      <c r="Z900" s="352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3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2"/>
      <c r="Z901" s="352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3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2"/>
      <c r="Z902" s="352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3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2"/>
      <c r="Z903" s="352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3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2"/>
      <c r="Z904" s="352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3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2"/>
      <c r="Z905" s="352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3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2"/>
      <c r="Z906" s="352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3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2"/>
      <c r="Z907" s="352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3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2"/>
      <c r="Z908" s="352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3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2"/>
      <c r="Z909" s="352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3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2"/>
      <c r="Z910" s="352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3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2"/>
      <c r="Z911" s="352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3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2"/>
      <c r="Z912" s="352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3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2"/>
      <c r="Z913" s="352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3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2"/>
      <c r="Z914" s="352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3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2"/>
      <c r="Z915" s="352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3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2"/>
      <c r="Z916" s="352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3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2"/>
      <c r="Z917" s="352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3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2"/>
      <c r="Z918" s="352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3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2"/>
      <c r="Z919" s="352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3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2"/>
      <c r="Z920" s="352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3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2"/>
      <c r="Z921" s="352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3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2"/>
      <c r="Z922" s="352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3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2"/>
      <c r="Z923" s="352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3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2"/>
      <c r="Z924" s="352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3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2"/>
      <c r="Z925" s="352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3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2"/>
      <c r="Z926" s="352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3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2"/>
      <c r="Z927" s="352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3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2"/>
      <c r="Z928" s="352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3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2"/>
      <c r="Z929" s="352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3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2"/>
      <c r="Z930" s="352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3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2"/>
      <c r="Z931" s="352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3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2"/>
      <c r="Z932" s="352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3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2"/>
      <c r="Z933" s="352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3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2"/>
      <c r="Z934" s="352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3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2"/>
      <c r="Z935" s="352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3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2"/>
      <c r="Z936" s="352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3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2"/>
      <c r="Z937" s="352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3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2"/>
      <c r="Z938" s="352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3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2"/>
      <c r="Z939" s="352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3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2"/>
      <c r="Z940" s="352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3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2"/>
      <c r="Z941" s="352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3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2"/>
      <c r="Z942" s="352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3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2"/>
      <c r="Z943" s="352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3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2"/>
      <c r="Z944" s="352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3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2"/>
      <c r="Z945" s="352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3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2"/>
      <c r="Z946" s="352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3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2"/>
      <c r="Z947" s="352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3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2"/>
      <c r="Z948" s="352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3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2"/>
      <c r="Z949" s="352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3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2"/>
      <c r="Z950" s="352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3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2"/>
      <c r="Z951" s="352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3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2"/>
      <c r="Z952" s="352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3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2"/>
      <c r="Z953" s="352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3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2"/>
      <c r="Z954" s="352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3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2"/>
      <c r="Z955" s="352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3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2"/>
      <c r="Z956" s="352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3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2"/>
      <c r="Z957" s="352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3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2"/>
      <c r="Z958" s="352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3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2"/>
      <c r="Z959" s="352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3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2"/>
      <c r="Z960" s="352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3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2"/>
      <c r="Z961" s="352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3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2"/>
      <c r="Z962" s="352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3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2"/>
      <c r="Z963" s="352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3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2"/>
      <c r="Z964" s="352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3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2"/>
      <c r="Z965" s="352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3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2"/>
      <c r="Z966" s="352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3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2"/>
      <c r="Z967" s="352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3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2"/>
      <c r="Z968" s="352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3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2"/>
      <c r="Z969" s="352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3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2"/>
      <c r="Z970" s="352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3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2"/>
      <c r="Z971" s="352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3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2"/>
      <c r="Z972" s="352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3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2"/>
      <c r="Z973" s="352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3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2"/>
      <c r="Z974" s="352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3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2"/>
      <c r="Z975" s="352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3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2"/>
      <c r="Z976" s="352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3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2"/>
      <c r="Z977" s="352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3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2"/>
      <c r="Z978" s="352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3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2"/>
      <c r="Z979" s="352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3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2"/>
      <c r="Z980" s="352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3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2"/>
      <c r="Z981" s="352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3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2"/>
      <c r="Z982" s="352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3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2"/>
      <c r="Z983" s="352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3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2"/>
      <c r="Z984" s="352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3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2"/>
      <c r="Z985" s="352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3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2"/>
      <c r="Z986" s="352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3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2"/>
      <c r="Z987" s="352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3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2"/>
      <c r="Z988" s="352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3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2"/>
      <c r="Z989" s="352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3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2"/>
      <c r="Z990" s="352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3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2"/>
      <c r="Z991" s="352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3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2"/>
      <c r="Z992" s="352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3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2"/>
      <c r="Z993" s="352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3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2"/>
      <c r="Z994" s="352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3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2"/>
      <c r="Z995" s="352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3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2"/>
      <c r="Z996" s="352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3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2"/>
      <c r="Z997" s="352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3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2"/>
      <c r="Z998" s="352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3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2"/>
      <c r="Z999" s="352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3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2"/>
      <c r="Z1000" s="352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algorithmName="SHA-512" hashValue="fHt0JDLgQPO1D+ZCuhRCuIhGyvQgxugneyXBs/7BghcmkIIkXWNW91Jya7vDbApW1CUV4Kb2uEz1YJy72XRe7Q==" saltValue="yPHQhh+rzr7SPlcDhAqU6Q==" spinCount="100000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53125" defaultRowHeight="18.5" x14ac:dyDescent="0.35"/>
  <cols>
    <col min="1" max="1" width="11.453125" style="9" hidden="1" customWidth="1"/>
    <col min="2" max="2" width="7.7265625" style="10" customWidth="1"/>
    <col min="3" max="3" width="25.81640625" style="10" customWidth="1"/>
    <col min="4" max="4" width="25.1796875" style="5" hidden="1" customWidth="1"/>
    <col min="5" max="5" width="15.7265625" style="6" customWidth="1"/>
    <col min="6" max="23" width="3.7265625" style="352" customWidth="1"/>
    <col min="24" max="26" width="3.7265625" style="69" hidden="1" customWidth="1"/>
    <col min="27" max="31" width="3.7265625" style="50" hidden="1" customWidth="1"/>
    <col min="32" max="32" width="3.7265625" style="51" hidden="1" customWidth="1"/>
    <col min="33" max="33" width="4" style="2" bestFit="1" customWidth="1"/>
    <col min="34" max="34" width="5" style="8" customWidth="1"/>
    <col min="35" max="35" width="3.7265625" style="8" customWidth="1"/>
    <col min="36" max="37" width="2.81640625" style="65" customWidth="1"/>
    <col min="38" max="38" width="4.26953125" style="65" customWidth="1"/>
    <col min="39" max="52" width="2.81640625" style="65" customWidth="1"/>
    <col min="53" max="78" width="11.453125" style="65"/>
    <col min="79" max="16384" width="11.453125" style="2"/>
  </cols>
  <sheetData>
    <row r="1" spans="1:35" ht="15" customHeight="1" thickBot="1" x14ac:dyDescent="0.4">
      <c r="E1" s="35" t="s">
        <v>21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10" t="s">
        <v>7</v>
      </c>
      <c r="AH1" s="511"/>
      <c r="AI1" s="492" t="s">
        <v>328</v>
      </c>
    </row>
    <row r="2" spans="1:35" ht="15" customHeight="1" x14ac:dyDescent="0.35">
      <c r="A2" s="4" t="s">
        <v>20</v>
      </c>
      <c r="E2" s="34" t="s">
        <v>8</v>
      </c>
      <c r="F2" s="141">
        <v>3</v>
      </c>
      <c r="G2" s="54">
        <v>4</v>
      </c>
      <c r="H2" s="54">
        <v>4</v>
      </c>
      <c r="I2" s="54">
        <v>3</v>
      </c>
      <c r="J2" s="54">
        <v>3</v>
      </c>
      <c r="K2" s="54">
        <v>4</v>
      </c>
      <c r="L2" s="54">
        <v>3</v>
      </c>
      <c r="M2" s="54">
        <v>3</v>
      </c>
      <c r="N2" s="54">
        <v>4</v>
      </c>
      <c r="O2" s="54">
        <v>4</v>
      </c>
      <c r="P2" s="54">
        <v>3</v>
      </c>
      <c r="Q2" s="54">
        <v>3</v>
      </c>
      <c r="R2" s="54">
        <v>4</v>
      </c>
      <c r="S2" s="54">
        <v>4</v>
      </c>
      <c r="T2" s="54">
        <v>3</v>
      </c>
      <c r="U2" s="54">
        <v>3</v>
      </c>
      <c r="V2" s="54">
        <v>3</v>
      </c>
      <c r="W2" s="54">
        <v>3</v>
      </c>
      <c r="X2" s="54" t="s">
        <v>38</v>
      </c>
      <c r="Y2" s="54" t="s">
        <v>38</v>
      </c>
      <c r="Z2" s="54" t="s">
        <v>38</v>
      </c>
      <c r="AA2" s="54" t="s">
        <v>38</v>
      </c>
      <c r="AB2" s="54" t="s">
        <v>38</v>
      </c>
      <c r="AC2" s="54" t="s">
        <v>38</v>
      </c>
      <c r="AD2" s="54" t="s">
        <v>38</v>
      </c>
      <c r="AE2" s="54" t="s">
        <v>38</v>
      </c>
      <c r="AF2" s="55" t="s">
        <v>38</v>
      </c>
      <c r="AG2" s="512">
        <v>61</v>
      </c>
      <c r="AH2" s="513"/>
      <c r="AI2" s="493"/>
    </row>
    <row r="3" spans="1:35" ht="15" customHeight="1" x14ac:dyDescent="0.35">
      <c r="A3" s="4" t="s">
        <v>20</v>
      </c>
      <c r="E3" s="13" t="s">
        <v>9</v>
      </c>
      <c r="F3" s="355">
        <v>3.8502673796791442</v>
      </c>
      <c r="G3" s="356">
        <v>4.5882352941176467</v>
      </c>
      <c r="H3" s="356">
        <v>4.8609625668449201</v>
      </c>
      <c r="I3" s="356">
        <v>3.3155080213903743</v>
      </c>
      <c r="J3" s="356">
        <v>2.9839572192513368</v>
      </c>
      <c r="K3" s="356">
        <v>4.4385026737967914</v>
      </c>
      <c r="L3" s="356">
        <v>2.9465240641711228</v>
      </c>
      <c r="M3" s="356">
        <v>2.8342245989304811</v>
      </c>
      <c r="N3" s="356">
        <v>5.0213903743315509</v>
      </c>
      <c r="O3" s="356">
        <v>4.6363636363636367</v>
      </c>
      <c r="P3" s="356">
        <v>3.2727272727272729</v>
      </c>
      <c r="Q3" s="356">
        <v>3.4117647058823528</v>
      </c>
      <c r="R3" s="356">
        <v>4.4545454545454541</v>
      </c>
      <c r="S3" s="356">
        <v>4.5935828877005349</v>
      </c>
      <c r="T3" s="356">
        <v>3.2727272727272729</v>
      </c>
      <c r="U3" s="356">
        <v>3.144385026737968</v>
      </c>
      <c r="V3" s="356">
        <v>2.7433155080213902</v>
      </c>
      <c r="W3" s="356">
        <v>3.2727272727272729</v>
      </c>
      <c r="X3" s="356" t="s">
        <v>38</v>
      </c>
      <c r="Y3" s="356" t="s">
        <v>38</v>
      </c>
      <c r="Z3" s="356" t="s">
        <v>38</v>
      </c>
      <c r="AA3" s="36" t="s">
        <v>38</v>
      </c>
      <c r="AB3" s="36" t="s">
        <v>38</v>
      </c>
      <c r="AC3" s="36" t="s">
        <v>38</v>
      </c>
      <c r="AD3" s="36" t="s">
        <v>38</v>
      </c>
      <c r="AE3" s="36" t="s">
        <v>38</v>
      </c>
      <c r="AF3" s="36" t="s">
        <v>38</v>
      </c>
      <c r="AG3" s="514">
        <v>67.641711229946523</v>
      </c>
      <c r="AH3" s="515"/>
      <c r="AI3" s="493"/>
    </row>
    <row r="4" spans="1:35" ht="15" customHeight="1" x14ac:dyDescent="0.35">
      <c r="A4" s="4" t="s">
        <v>20</v>
      </c>
      <c r="B4" s="504" t="s">
        <v>347</v>
      </c>
      <c r="C4" s="505"/>
      <c r="E4" s="13" t="s">
        <v>32</v>
      </c>
      <c r="F4" s="357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1</v>
      </c>
      <c r="N4" s="56">
        <v>0</v>
      </c>
      <c r="O4" s="56">
        <v>1</v>
      </c>
      <c r="P4" s="56">
        <v>0</v>
      </c>
      <c r="Q4" s="56">
        <v>1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38</v>
      </c>
      <c r="Y4" s="56" t="s">
        <v>38</v>
      </c>
      <c r="Z4" s="56" t="s">
        <v>38</v>
      </c>
      <c r="AA4" s="7" t="s">
        <v>38</v>
      </c>
      <c r="AB4" s="7" t="s">
        <v>38</v>
      </c>
      <c r="AC4" s="7" t="s">
        <v>38</v>
      </c>
      <c r="AD4" s="7" t="s">
        <v>38</v>
      </c>
      <c r="AE4" s="7" t="s">
        <v>38</v>
      </c>
      <c r="AF4" s="7" t="s">
        <v>38</v>
      </c>
      <c r="AG4" s="514">
        <v>3</v>
      </c>
      <c r="AH4" s="515"/>
      <c r="AI4" s="493"/>
    </row>
    <row r="5" spans="1:35" ht="15" customHeight="1" x14ac:dyDescent="0.35">
      <c r="A5" s="4" t="s">
        <v>20</v>
      </c>
      <c r="B5" s="504"/>
      <c r="C5" s="505"/>
      <c r="E5" s="13" t="s">
        <v>30</v>
      </c>
      <c r="F5" s="357">
        <v>4</v>
      </c>
      <c r="G5" s="56">
        <v>24</v>
      </c>
      <c r="H5" s="56">
        <v>8</v>
      </c>
      <c r="I5" s="56">
        <v>10</v>
      </c>
      <c r="J5" s="56">
        <v>38</v>
      </c>
      <c r="K5" s="56">
        <v>19</v>
      </c>
      <c r="L5" s="56">
        <v>42</v>
      </c>
      <c r="M5" s="56">
        <v>59</v>
      </c>
      <c r="N5" s="56">
        <v>5</v>
      </c>
      <c r="O5" s="56">
        <v>12</v>
      </c>
      <c r="P5" s="56">
        <v>38</v>
      </c>
      <c r="Q5" s="56">
        <v>16</v>
      </c>
      <c r="R5" s="56">
        <v>30</v>
      </c>
      <c r="S5" s="56">
        <v>26</v>
      </c>
      <c r="T5" s="56">
        <v>20</v>
      </c>
      <c r="U5" s="56">
        <v>71</v>
      </c>
      <c r="V5" s="56">
        <v>66</v>
      </c>
      <c r="W5" s="358">
        <v>16</v>
      </c>
      <c r="X5" s="56" t="s">
        <v>38</v>
      </c>
      <c r="Y5" s="56" t="s">
        <v>38</v>
      </c>
      <c r="Z5" s="56" t="s">
        <v>38</v>
      </c>
      <c r="AA5" s="56" t="s">
        <v>38</v>
      </c>
      <c r="AB5" s="56" t="s">
        <v>38</v>
      </c>
      <c r="AC5" s="56" t="s">
        <v>38</v>
      </c>
      <c r="AD5" s="56" t="s">
        <v>38</v>
      </c>
      <c r="AE5" s="56" t="s">
        <v>38</v>
      </c>
      <c r="AF5" s="57" t="s">
        <v>38</v>
      </c>
      <c r="AG5" s="514">
        <v>504</v>
      </c>
      <c r="AH5" s="515"/>
      <c r="AI5" s="493"/>
    </row>
    <row r="6" spans="1:35" ht="15" customHeight="1" x14ac:dyDescent="0.35">
      <c r="A6" s="4" t="s">
        <v>20</v>
      </c>
      <c r="B6" s="506" t="s">
        <v>348</v>
      </c>
      <c r="C6" s="507"/>
      <c r="E6" s="13" t="s">
        <v>12</v>
      </c>
      <c r="F6" s="357">
        <v>88</v>
      </c>
      <c r="G6" s="56">
        <v>63</v>
      </c>
      <c r="H6" s="56">
        <v>72</v>
      </c>
      <c r="I6" s="56">
        <v>48</v>
      </c>
      <c r="J6" s="56">
        <v>33</v>
      </c>
      <c r="K6" s="56">
        <v>52</v>
      </c>
      <c r="L6" s="56">
        <v>25</v>
      </c>
      <c r="M6" s="56">
        <v>28</v>
      </c>
      <c r="N6" s="56">
        <v>81</v>
      </c>
      <c r="O6" s="56">
        <v>63</v>
      </c>
      <c r="P6" s="56">
        <v>62</v>
      </c>
      <c r="Q6" s="56">
        <v>55</v>
      </c>
      <c r="R6" s="56">
        <v>60</v>
      </c>
      <c r="S6" s="56">
        <v>54</v>
      </c>
      <c r="T6" s="56">
        <v>46</v>
      </c>
      <c r="U6" s="56">
        <v>66</v>
      </c>
      <c r="V6" s="56">
        <v>11</v>
      </c>
      <c r="W6" s="358">
        <v>43</v>
      </c>
      <c r="X6" s="56" t="s">
        <v>38</v>
      </c>
      <c r="Y6" s="56" t="s">
        <v>38</v>
      </c>
      <c r="Z6" s="56" t="s">
        <v>38</v>
      </c>
      <c r="AA6" s="56" t="s">
        <v>38</v>
      </c>
      <c r="AB6" s="56" t="s">
        <v>38</v>
      </c>
      <c r="AC6" s="56" t="s">
        <v>38</v>
      </c>
      <c r="AD6" s="56" t="s">
        <v>38</v>
      </c>
      <c r="AE6" s="56" t="s">
        <v>38</v>
      </c>
      <c r="AF6" s="57" t="s">
        <v>38</v>
      </c>
      <c r="AG6" s="514">
        <v>950</v>
      </c>
      <c r="AH6" s="515"/>
      <c r="AI6" s="493"/>
    </row>
    <row r="7" spans="1:35" ht="15" customHeight="1" thickBot="1" x14ac:dyDescent="0.4">
      <c r="A7" s="4" t="s">
        <v>20</v>
      </c>
      <c r="B7" s="508"/>
      <c r="C7" s="509"/>
      <c r="E7" s="30" t="s">
        <v>31</v>
      </c>
      <c r="F7" s="359">
        <v>34</v>
      </c>
      <c r="G7" s="58">
        <v>32</v>
      </c>
      <c r="H7" s="58">
        <v>42</v>
      </c>
      <c r="I7" s="58">
        <v>10</v>
      </c>
      <c r="J7" s="58">
        <v>1</v>
      </c>
      <c r="K7" s="58">
        <v>22</v>
      </c>
      <c r="L7" s="58">
        <v>3</v>
      </c>
      <c r="M7" s="58">
        <v>1</v>
      </c>
      <c r="N7" s="58">
        <v>49</v>
      </c>
      <c r="O7" s="58">
        <v>31</v>
      </c>
      <c r="P7" s="58">
        <v>13</v>
      </c>
      <c r="Q7" s="58">
        <v>19</v>
      </c>
      <c r="R7" s="58">
        <v>25</v>
      </c>
      <c r="S7" s="58">
        <v>37</v>
      </c>
      <c r="T7" s="58">
        <v>12</v>
      </c>
      <c r="U7" s="58">
        <v>12</v>
      </c>
      <c r="V7" s="58">
        <v>3</v>
      </c>
      <c r="W7" s="360">
        <v>11</v>
      </c>
      <c r="X7" s="58" t="s">
        <v>38</v>
      </c>
      <c r="Y7" s="58" t="s">
        <v>38</v>
      </c>
      <c r="Z7" s="58" t="s">
        <v>38</v>
      </c>
      <c r="AA7" s="58" t="s">
        <v>38</v>
      </c>
      <c r="AB7" s="58" t="s">
        <v>38</v>
      </c>
      <c r="AC7" s="58" t="s">
        <v>38</v>
      </c>
      <c r="AD7" s="58" t="s">
        <v>38</v>
      </c>
      <c r="AE7" s="58" t="s">
        <v>38</v>
      </c>
      <c r="AF7" s="59" t="s">
        <v>38</v>
      </c>
      <c r="AG7" s="516">
        <v>357</v>
      </c>
      <c r="AH7" s="517"/>
      <c r="AI7" s="494"/>
    </row>
    <row r="8" spans="1:35" ht="15" customHeight="1" thickBot="1" x14ac:dyDescent="0.4">
      <c r="A8" s="4" t="s">
        <v>20</v>
      </c>
      <c r="B8" s="39" t="s">
        <v>41</v>
      </c>
      <c r="C8" s="40" t="s">
        <v>33</v>
      </c>
      <c r="D8" s="41"/>
      <c r="E8" s="42" t="s">
        <v>19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35">
      <c r="A9" s="495">
        <v>1</v>
      </c>
      <c r="B9" s="518">
        <v>1</v>
      </c>
      <c r="C9" s="521" t="s">
        <v>313</v>
      </c>
      <c r="D9" s="43" t="s">
        <v>313</v>
      </c>
      <c r="E9" s="44" t="s">
        <v>14</v>
      </c>
      <c r="F9" s="387">
        <v>2</v>
      </c>
      <c r="G9" s="222">
        <v>4</v>
      </c>
      <c r="H9" s="222">
        <v>4</v>
      </c>
      <c r="I9" s="236">
        <v>4</v>
      </c>
      <c r="J9" s="240">
        <v>2</v>
      </c>
      <c r="K9" s="240">
        <v>3</v>
      </c>
      <c r="L9" s="240">
        <v>2</v>
      </c>
      <c r="M9" s="240">
        <v>2</v>
      </c>
      <c r="N9" s="222">
        <v>4</v>
      </c>
      <c r="O9" s="222">
        <v>4</v>
      </c>
      <c r="P9" s="222">
        <v>3</v>
      </c>
      <c r="Q9" s="240">
        <v>2</v>
      </c>
      <c r="R9" s="240">
        <v>3</v>
      </c>
      <c r="S9" s="222">
        <v>4</v>
      </c>
      <c r="T9" s="236">
        <v>4</v>
      </c>
      <c r="U9" s="240">
        <v>2</v>
      </c>
      <c r="V9" s="222">
        <v>3</v>
      </c>
      <c r="W9" s="397">
        <v>2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54</v>
      </c>
      <c r="AH9" s="185">
        <v>54</v>
      </c>
      <c r="AI9" s="185">
        <v>1</v>
      </c>
    </row>
    <row r="10" spans="1:35" ht="15" customHeight="1" x14ac:dyDescent="0.35">
      <c r="A10" s="496"/>
      <c r="B10" s="519"/>
      <c r="C10" s="522"/>
      <c r="D10" s="45" t="s">
        <v>313</v>
      </c>
      <c r="E10" s="46" t="s">
        <v>15</v>
      </c>
      <c r="F10" s="386">
        <v>2</v>
      </c>
      <c r="G10" s="239">
        <v>6</v>
      </c>
      <c r="H10" s="225">
        <v>4</v>
      </c>
      <c r="I10" s="225">
        <v>3</v>
      </c>
      <c r="J10" s="235">
        <v>2</v>
      </c>
      <c r="K10" s="235">
        <v>3</v>
      </c>
      <c r="L10" s="235">
        <v>2</v>
      </c>
      <c r="M10" s="225">
        <v>3</v>
      </c>
      <c r="N10" s="237">
        <v>5</v>
      </c>
      <c r="O10" s="225">
        <v>4</v>
      </c>
      <c r="P10" s="225">
        <v>3</v>
      </c>
      <c r="Q10" s="235">
        <v>2</v>
      </c>
      <c r="R10" s="235">
        <v>3</v>
      </c>
      <c r="S10" s="237">
        <v>5</v>
      </c>
      <c r="T10" s="235">
        <v>2</v>
      </c>
      <c r="U10" s="225">
        <v>3</v>
      </c>
      <c r="V10" s="225">
        <v>3</v>
      </c>
      <c r="W10" s="391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58</v>
      </c>
      <c r="AH10" s="186">
        <v>112</v>
      </c>
      <c r="AI10" s="186">
        <v>1</v>
      </c>
    </row>
    <row r="11" spans="1:35" ht="15" customHeight="1" thickBot="1" x14ac:dyDescent="0.4">
      <c r="A11" s="496"/>
      <c r="B11" s="519"/>
      <c r="C11" s="522"/>
      <c r="D11" s="45" t="s">
        <v>313</v>
      </c>
      <c r="E11" s="46" t="s">
        <v>16</v>
      </c>
      <c r="F11" s="224">
        <v>3</v>
      </c>
      <c r="G11" s="235">
        <v>3</v>
      </c>
      <c r="H11" s="225">
        <v>4</v>
      </c>
      <c r="I11" s="225">
        <v>3</v>
      </c>
      <c r="J11" s="235">
        <v>2</v>
      </c>
      <c r="K11" s="235">
        <v>3</v>
      </c>
      <c r="L11" s="235">
        <v>2</v>
      </c>
      <c r="M11" s="225">
        <v>3</v>
      </c>
      <c r="N11" s="225">
        <v>4</v>
      </c>
      <c r="O11" s="225">
        <v>4</v>
      </c>
      <c r="P11" s="225">
        <v>3</v>
      </c>
      <c r="Q11" s="235">
        <v>2</v>
      </c>
      <c r="R11" s="235">
        <v>3</v>
      </c>
      <c r="S11" s="225">
        <v>4</v>
      </c>
      <c r="T11" s="235">
        <v>2</v>
      </c>
      <c r="U11" s="225">
        <v>3</v>
      </c>
      <c r="V11" s="225">
        <v>3</v>
      </c>
      <c r="W11" s="391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54</v>
      </c>
      <c r="AH11" s="186">
        <v>166</v>
      </c>
      <c r="AI11" s="186">
        <v>1</v>
      </c>
    </row>
    <row r="12" spans="1:35" ht="15.75" hidden="1" customHeight="1" x14ac:dyDescent="0.35">
      <c r="A12" s="496"/>
      <c r="B12" s="519"/>
      <c r="C12" s="522"/>
      <c r="D12" s="45" t="s">
        <v>313</v>
      </c>
      <c r="E12" s="46" t="s">
        <v>17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166</v>
      </c>
      <c r="AI12" s="186">
        <v>1</v>
      </c>
    </row>
    <row r="13" spans="1:35" ht="15.75" hidden="1" customHeight="1" thickBot="1" x14ac:dyDescent="0.4">
      <c r="A13" s="497"/>
      <c r="B13" s="520"/>
      <c r="C13" s="523"/>
      <c r="D13" s="47" t="s">
        <v>313</v>
      </c>
      <c r="E13" s="48" t="s">
        <v>18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166</v>
      </c>
      <c r="AI13" s="187">
        <v>1</v>
      </c>
    </row>
    <row r="14" spans="1:35" ht="15" customHeight="1" x14ac:dyDescent="0.35">
      <c r="A14" s="495">
        <v>2</v>
      </c>
      <c r="B14" s="518">
        <v>2</v>
      </c>
      <c r="C14" s="521" t="s">
        <v>345</v>
      </c>
      <c r="D14" s="43" t="s">
        <v>345</v>
      </c>
      <c r="E14" s="44" t="s">
        <v>14</v>
      </c>
      <c r="F14" s="353">
        <v>4</v>
      </c>
      <c r="G14" s="240">
        <v>3</v>
      </c>
      <c r="H14" s="222">
        <v>4</v>
      </c>
      <c r="I14" s="240">
        <v>2</v>
      </c>
      <c r="J14" s="240">
        <v>2</v>
      </c>
      <c r="K14" s="222">
        <v>4</v>
      </c>
      <c r="L14" s="222">
        <v>3</v>
      </c>
      <c r="M14" s="240">
        <v>2</v>
      </c>
      <c r="N14" s="236">
        <v>5</v>
      </c>
      <c r="O14" s="222">
        <v>4</v>
      </c>
      <c r="P14" s="236">
        <v>4</v>
      </c>
      <c r="Q14" s="236">
        <v>4</v>
      </c>
      <c r="R14" s="222">
        <v>4</v>
      </c>
      <c r="S14" s="240">
        <v>3</v>
      </c>
      <c r="T14" s="222">
        <v>3</v>
      </c>
      <c r="U14" s="240">
        <v>2</v>
      </c>
      <c r="V14" s="240">
        <v>2</v>
      </c>
      <c r="W14" s="390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58</v>
      </c>
      <c r="AH14" s="185">
        <v>58</v>
      </c>
      <c r="AI14" s="185">
        <v>3</v>
      </c>
    </row>
    <row r="15" spans="1:35" ht="15" customHeight="1" x14ac:dyDescent="0.35">
      <c r="A15" s="496"/>
      <c r="B15" s="519"/>
      <c r="C15" s="522"/>
      <c r="D15" s="45" t="s">
        <v>345</v>
      </c>
      <c r="E15" s="46" t="s">
        <v>15</v>
      </c>
      <c r="F15" s="224">
        <v>3</v>
      </c>
      <c r="G15" s="225">
        <v>4</v>
      </c>
      <c r="H15" s="225">
        <v>4</v>
      </c>
      <c r="I15" s="225">
        <v>3</v>
      </c>
      <c r="J15" s="225">
        <v>3</v>
      </c>
      <c r="K15" s="225">
        <v>4</v>
      </c>
      <c r="L15" s="235">
        <v>2</v>
      </c>
      <c r="M15" s="235">
        <v>2</v>
      </c>
      <c r="N15" s="237">
        <v>5</v>
      </c>
      <c r="O15" s="225">
        <v>4</v>
      </c>
      <c r="P15" s="225">
        <v>3</v>
      </c>
      <c r="Q15" s="225">
        <v>3</v>
      </c>
      <c r="R15" s="237">
        <v>5</v>
      </c>
      <c r="S15" s="225">
        <v>4</v>
      </c>
      <c r="T15" s="235">
        <v>2</v>
      </c>
      <c r="U15" s="235">
        <v>2</v>
      </c>
      <c r="V15" s="235">
        <v>2</v>
      </c>
      <c r="W15" s="396">
        <v>2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57</v>
      </c>
      <c r="AH15" s="186">
        <v>115</v>
      </c>
      <c r="AI15" s="186">
        <v>2</v>
      </c>
    </row>
    <row r="16" spans="1:35" ht="15" customHeight="1" thickBot="1" x14ac:dyDescent="0.4">
      <c r="A16" s="496"/>
      <c r="B16" s="519"/>
      <c r="C16" s="522"/>
      <c r="D16" s="45" t="s">
        <v>345</v>
      </c>
      <c r="E16" s="46" t="s">
        <v>16</v>
      </c>
      <c r="F16" s="224">
        <v>3</v>
      </c>
      <c r="G16" s="225">
        <v>4</v>
      </c>
      <c r="H16" s="225">
        <v>4</v>
      </c>
      <c r="I16" s="225">
        <v>3</v>
      </c>
      <c r="J16" s="225">
        <v>3</v>
      </c>
      <c r="K16" s="225">
        <v>4</v>
      </c>
      <c r="L16" s="237">
        <v>4</v>
      </c>
      <c r="M16" s="235">
        <v>2</v>
      </c>
      <c r="N16" s="237">
        <v>5</v>
      </c>
      <c r="O16" s="225">
        <v>4</v>
      </c>
      <c r="P16" s="235">
        <v>2</v>
      </c>
      <c r="Q16" s="225">
        <v>3</v>
      </c>
      <c r="R16" s="235">
        <v>3</v>
      </c>
      <c r="S16" s="225">
        <v>4</v>
      </c>
      <c r="T16" s="235">
        <v>2</v>
      </c>
      <c r="U16" s="235">
        <v>2</v>
      </c>
      <c r="V16" s="225">
        <v>3</v>
      </c>
      <c r="W16" s="391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58</v>
      </c>
      <c r="AH16" s="186">
        <v>173</v>
      </c>
      <c r="AI16" s="186">
        <v>2</v>
      </c>
    </row>
    <row r="17" spans="1:35" ht="15.75" hidden="1" customHeight="1" x14ac:dyDescent="0.35">
      <c r="A17" s="496"/>
      <c r="B17" s="519"/>
      <c r="C17" s="522"/>
      <c r="D17" s="45" t="s">
        <v>345</v>
      </c>
      <c r="E17" s="46" t="s">
        <v>17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173</v>
      </c>
      <c r="AI17" s="186">
        <v>2</v>
      </c>
    </row>
    <row r="18" spans="1:35" ht="15.75" hidden="1" customHeight="1" thickBot="1" x14ac:dyDescent="0.4">
      <c r="A18" s="497"/>
      <c r="B18" s="520"/>
      <c r="C18" s="523"/>
      <c r="D18" s="47" t="s">
        <v>345</v>
      </c>
      <c r="E18" s="48" t="s">
        <v>18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173</v>
      </c>
      <c r="AI18" s="187">
        <v>2</v>
      </c>
    </row>
    <row r="19" spans="1:35" ht="15" customHeight="1" x14ac:dyDescent="0.35">
      <c r="A19" s="495">
        <v>3</v>
      </c>
      <c r="B19" s="518">
        <v>3</v>
      </c>
      <c r="C19" s="521" t="s">
        <v>349</v>
      </c>
      <c r="D19" s="43" t="s">
        <v>349</v>
      </c>
      <c r="E19" s="44" t="s">
        <v>14</v>
      </c>
      <c r="F19" s="223">
        <v>3</v>
      </c>
      <c r="G19" s="222">
        <v>4</v>
      </c>
      <c r="H19" s="240">
        <v>3</v>
      </c>
      <c r="I19" s="222">
        <v>3</v>
      </c>
      <c r="J19" s="222">
        <v>3</v>
      </c>
      <c r="K19" s="222">
        <v>4</v>
      </c>
      <c r="L19" s="240">
        <v>2</v>
      </c>
      <c r="M19" s="222">
        <v>3</v>
      </c>
      <c r="N19" s="240">
        <v>3</v>
      </c>
      <c r="O19" s="236">
        <v>5</v>
      </c>
      <c r="P19" s="240">
        <v>2</v>
      </c>
      <c r="Q19" s="222">
        <v>3</v>
      </c>
      <c r="R19" s="222">
        <v>4</v>
      </c>
      <c r="S19" s="222">
        <v>4</v>
      </c>
      <c r="T19" s="236">
        <v>4</v>
      </c>
      <c r="U19" s="222">
        <v>3</v>
      </c>
      <c r="V19" s="240">
        <v>2</v>
      </c>
      <c r="W19" s="392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59</v>
      </c>
      <c r="AH19" s="185">
        <v>59</v>
      </c>
      <c r="AI19" s="185">
        <v>4</v>
      </c>
    </row>
    <row r="20" spans="1:35" ht="15" customHeight="1" x14ac:dyDescent="0.35">
      <c r="A20" s="496"/>
      <c r="B20" s="519"/>
      <c r="C20" s="522"/>
      <c r="D20" s="45" t="s">
        <v>349</v>
      </c>
      <c r="E20" s="46" t="s">
        <v>15</v>
      </c>
      <c r="F20" s="224">
        <v>3</v>
      </c>
      <c r="G20" s="225">
        <v>4</v>
      </c>
      <c r="H20" s="225">
        <v>4</v>
      </c>
      <c r="I20" s="235">
        <v>2</v>
      </c>
      <c r="J20" s="225">
        <v>3</v>
      </c>
      <c r="K20" s="235">
        <v>3</v>
      </c>
      <c r="L20" s="235">
        <v>2</v>
      </c>
      <c r="M20" s="225">
        <v>3</v>
      </c>
      <c r="N20" s="225">
        <v>4</v>
      </c>
      <c r="O20" s="225">
        <v>4</v>
      </c>
      <c r="P20" s="235">
        <v>2</v>
      </c>
      <c r="Q20" s="235">
        <v>2</v>
      </c>
      <c r="R20" s="235">
        <v>3</v>
      </c>
      <c r="S20" s="237">
        <v>5</v>
      </c>
      <c r="T20" s="225">
        <v>3</v>
      </c>
      <c r="U20" s="237">
        <v>4</v>
      </c>
      <c r="V20" s="235">
        <v>2</v>
      </c>
      <c r="W20" s="393">
        <v>5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58</v>
      </c>
      <c r="AH20" s="186">
        <v>117</v>
      </c>
      <c r="AI20" s="186">
        <v>4</v>
      </c>
    </row>
    <row r="21" spans="1:35" ht="15" customHeight="1" thickBot="1" x14ac:dyDescent="0.4">
      <c r="A21" s="496"/>
      <c r="B21" s="519"/>
      <c r="C21" s="522"/>
      <c r="D21" s="45" t="s">
        <v>349</v>
      </c>
      <c r="E21" s="46" t="s">
        <v>16</v>
      </c>
      <c r="F21" s="224">
        <v>3</v>
      </c>
      <c r="G21" s="235">
        <v>3</v>
      </c>
      <c r="H21" s="237">
        <v>5</v>
      </c>
      <c r="I21" s="225">
        <v>3</v>
      </c>
      <c r="J21" s="235">
        <v>2</v>
      </c>
      <c r="K21" s="235">
        <v>3</v>
      </c>
      <c r="L21" s="239">
        <v>5</v>
      </c>
      <c r="M21" s="235">
        <v>2</v>
      </c>
      <c r="N21" s="237">
        <v>5</v>
      </c>
      <c r="O21" s="225">
        <v>4</v>
      </c>
      <c r="P21" s="225">
        <v>3</v>
      </c>
      <c r="Q21" s="235">
        <v>2</v>
      </c>
      <c r="R21" s="235">
        <v>3</v>
      </c>
      <c r="S21" s="225">
        <v>4</v>
      </c>
      <c r="T21" s="225">
        <v>3</v>
      </c>
      <c r="U21" s="235">
        <v>2</v>
      </c>
      <c r="V21" s="235">
        <v>2</v>
      </c>
      <c r="W21" s="391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57</v>
      </c>
      <c r="AH21" s="186">
        <v>174</v>
      </c>
      <c r="AI21" s="186">
        <v>3</v>
      </c>
    </row>
    <row r="22" spans="1:35" ht="15.75" hidden="1" customHeight="1" x14ac:dyDescent="0.35">
      <c r="A22" s="496"/>
      <c r="B22" s="519"/>
      <c r="C22" s="522"/>
      <c r="D22" s="45" t="s">
        <v>349</v>
      </c>
      <c r="E22" s="46" t="s">
        <v>17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174</v>
      </c>
      <c r="AI22" s="186">
        <v>3</v>
      </c>
    </row>
    <row r="23" spans="1:35" ht="15.75" hidden="1" customHeight="1" thickBot="1" x14ac:dyDescent="0.4">
      <c r="A23" s="497"/>
      <c r="B23" s="520"/>
      <c r="C23" s="523"/>
      <c r="D23" s="47" t="s">
        <v>349</v>
      </c>
      <c r="E23" s="48" t="s">
        <v>18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174</v>
      </c>
      <c r="AI23" s="187">
        <v>3</v>
      </c>
    </row>
    <row r="24" spans="1:35" ht="15" customHeight="1" x14ac:dyDescent="0.35">
      <c r="A24" s="495">
        <v>4</v>
      </c>
      <c r="B24" s="518">
        <v>4</v>
      </c>
      <c r="C24" s="521" t="s">
        <v>350</v>
      </c>
      <c r="D24" s="43" t="s">
        <v>350</v>
      </c>
      <c r="E24" s="44" t="s">
        <v>14</v>
      </c>
      <c r="F24" s="353">
        <v>4</v>
      </c>
      <c r="G24" s="236">
        <v>5</v>
      </c>
      <c r="H24" s="240">
        <v>3</v>
      </c>
      <c r="I24" s="222">
        <v>3</v>
      </c>
      <c r="J24" s="240">
        <v>2</v>
      </c>
      <c r="K24" s="240">
        <v>3</v>
      </c>
      <c r="L24" s="222">
        <v>3</v>
      </c>
      <c r="M24" s="222">
        <v>3</v>
      </c>
      <c r="N24" s="236">
        <v>5</v>
      </c>
      <c r="O24" s="240">
        <v>3</v>
      </c>
      <c r="P24" s="240">
        <v>2</v>
      </c>
      <c r="Q24" s="222">
        <v>3</v>
      </c>
      <c r="R24" s="240">
        <v>3</v>
      </c>
      <c r="S24" s="222">
        <v>4</v>
      </c>
      <c r="T24" s="240">
        <v>2</v>
      </c>
      <c r="U24" s="240">
        <v>2</v>
      </c>
      <c r="V24" s="222">
        <v>3</v>
      </c>
      <c r="W24" s="390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56</v>
      </c>
      <c r="AH24" s="185">
        <v>56</v>
      </c>
      <c r="AI24" s="185">
        <v>2</v>
      </c>
    </row>
    <row r="25" spans="1:35" ht="15" customHeight="1" x14ac:dyDescent="0.35">
      <c r="A25" s="496"/>
      <c r="B25" s="519"/>
      <c r="C25" s="522"/>
      <c r="D25" s="45" t="s">
        <v>350</v>
      </c>
      <c r="E25" s="46" t="s">
        <v>15</v>
      </c>
      <c r="F25" s="354">
        <v>4</v>
      </c>
      <c r="G25" s="225">
        <v>4</v>
      </c>
      <c r="H25" s="235">
        <v>3</v>
      </c>
      <c r="I25" s="225">
        <v>3</v>
      </c>
      <c r="J25" s="235">
        <v>2</v>
      </c>
      <c r="K25" s="225">
        <v>4</v>
      </c>
      <c r="L25" s="225">
        <v>3</v>
      </c>
      <c r="M25" s="225">
        <v>3</v>
      </c>
      <c r="N25" s="225">
        <v>4</v>
      </c>
      <c r="O25" s="225">
        <v>4</v>
      </c>
      <c r="P25" s="237">
        <v>4</v>
      </c>
      <c r="Q25" s="225">
        <v>3</v>
      </c>
      <c r="R25" s="237">
        <v>5</v>
      </c>
      <c r="S25" s="225">
        <v>4</v>
      </c>
      <c r="T25" s="225">
        <v>3</v>
      </c>
      <c r="U25" s="235">
        <v>2</v>
      </c>
      <c r="V25" s="225">
        <v>3</v>
      </c>
      <c r="W25" s="396">
        <v>2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60</v>
      </c>
      <c r="AH25" s="186">
        <v>116</v>
      </c>
      <c r="AI25" s="186">
        <v>3</v>
      </c>
    </row>
    <row r="26" spans="1:35" ht="15" customHeight="1" thickBot="1" x14ac:dyDescent="0.4">
      <c r="A26" s="496"/>
      <c r="B26" s="519"/>
      <c r="C26" s="522"/>
      <c r="D26" s="45" t="s">
        <v>350</v>
      </c>
      <c r="E26" s="46" t="s">
        <v>16</v>
      </c>
      <c r="F26" s="354">
        <v>4</v>
      </c>
      <c r="G26" s="225">
        <v>4</v>
      </c>
      <c r="H26" s="237">
        <v>5</v>
      </c>
      <c r="I26" s="225">
        <v>3</v>
      </c>
      <c r="J26" s="225">
        <v>3</v>
      </c>
      <c r="K26" s="235">
        <v>3</v>
      </c>
      <c r="L26" s="225">
        <v>3</v>
      </c>
      <c r="M26" s="225">
        <v>3</v>
      </c>
      <c r="N26" s="237">
        <v>5</v>
      </c>
      <c r="O26" s="225">
        <v>4</v>
      </c>
      <c r="P26" s="225">
        <v>3</v>
      </c>
      <c r="Q26" s="225">
        <v>3</v>
      </c>
      <c r="R26" s="235">
        <v>3</v>
      </c>
      <c r="S26" s="235">
        <v>3</v>
      </c>
      <c r="T26" s="225">
        <v>3</v>
      </c>
      <c r="U26" s="235">
        <v>2</v>
      </c>
      <c r="V26" s="235">
        <v>2</v>
      </c>
      <c r="W26" s="391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59</v>
      </c>
      <c r="AH26" s="186">
        <v>175</v>
      </c>
      <c r="AI26" s="186">
        <v>4</v>
      </c>
    </row>
    <row r="27" spans="1:35" ht="15.75" hidden="1" customHeight="1" x14ac:dyDescent="0.35">
      <c r="A27" s="496"/>
      <c r="B27" s="519"/>
      <c r="C27" s="522"/>
      <c r="D27" s="45" t="s">
        <v>350</v>
      </c>
      <c r="E27" s="46" t="s">
        <v>17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175</v>
      </c>
      <c r="AI27" s="186">
        <v>4</v>
      </c>
    </row>
    <row r="28" spans="1:35" ht="15.75" hidden="1" customHeight="1" thickBot="1" x14ac:dyDescent="0.4">
      <c r="A28" s="497"/>
      <c r="B28" s="520"/>
      <c r="C28" s="523"/>
      <c r="D28" s="47" t="s">
        <v>350</v>
      </c>
      <c r="E28" s="48" t="s">
        <v>18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175</v>
      </c>
      <c r="AI28" s="187">
        <v>4</v>
      </c>
    </row>
    <row r="29" spans="1:35" ht="15" customHeight="1" x14ac:dyDescent="0.35">
      <c r="A29" s="495">
        <v>5</v>
      </c>
      <c r="B29" s="518">
        <v>5</v>
      </c>
      <c r="C29" s="521" t="s">
        <v>340</v>
      </c>
      <c r="D29" s="43" t="s">
        <v>340</v>
      </c>
      <c r="E29" s="44" t="s">
        <v>14</v>
      </c>
      <c r="F29" s="385">
        <v>6</v>
      </c>
      <c r="G29" s="240">
        <v>3</v>
      </c>
      <c r="H29" s="236">
        <v>5</v>
      </c>
      <c r="I29" s="238">
        <v>6</v>
      </c>
      <c r="J29" s="222">
        <v>3</v>
      </c>
      <c r="K29" s="222">
        <v>4</v>
      </c>
      <c r="L29" s="222">
        <v>3</v>
      </c>
      <c r="M29" s="240">
        <v>2</v>
      </c>
      <c r="N29" s="222">
        <v>4</v>
      </c>
      <c r="O29" s="222">
        <v>4</v>
      </c>
      <c r="P29" s="222">
        <v>3</v>
      </c>
      <c r="Q29" s="222">
        <v>3</v>
      </c>
      <c r="R29" s="240">
        <v>3</v>
      </c>
      <c r="S29" s="222">
        <v>4</v>
      </c>
      <c r="T29" s="236">
        <v>4</v>
      </c>
      <c r="U29" s="240">
        <v>2</v>
      </c>
      <c r="V29" s="222">
        <v>3</v>
      </c>
      <c r="W29" s="390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65</v>
      </c>
      <c r="AH29" s="185">
        <v>65</v>
      </c>
      <c r="AI29" s="185">
        <v>19</v>
      </c>
    </row>
    <row r="30" spans="1:35" ht="15" customHeight="1" x14ac:dyDescent="0.35">
      <c r="A30" s="496"/>
      <c r="B30" s="519"/>
      <c r="C30" s="522"/>
      <c r="D30" s="45" t="s">
        <v>340</v>
      </c>
      <c r="E30" s="46" t="s">
        <v>15</v>
      </c>
      <c r="F30" s="386">
        <v>2</v>
      </c>
      <c r="G30" s="235">
        <v>3</v>
      </c>
      <c r="H30" s="237">
        <v>5</v>
      </c>
      <c r="I30" s="225">
        <v>3</v>
      </c>
      <c r="J30" s="225">
        <v>3</v>
      </c>
      <c r="K30" s="225">
        <v>4</v>
      </c>
      <c r="L30" s="225">
        <v>3</v>
      </c>
      <c r="M30" s="235">
        <v>2</v>
      </c>
      <c r="N30" s="225">
        <v>4</v>
      </c>
      <c r="O30" s="235">
        <v>3</v>
      </c>
      <c r="P30" s="235">
        <v>2</v>
      </c>
      <c r="Q30" s="235">
        <v>2</v>
      </c>
      <c r="R30" s="237">
        <v>5</v>
      </c>
      <c r="S30" s="237">
        <v>5</v>
      </c>
      <c r="T30" s="235">
        <v>2</v>
      </c>
      <c r="U30" s="225">
        <v>3</v>
      </c>
      <c r="V30" s="235">
        <v>2</v>
      </c>
      <c r="W30" s="395">
        <v>4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57</v>
      </c>
      <c r="AH30" s="186">
        <v>122</v>
      </c>
      <c r="AI30" s="186">
        <v>6</v>
      </c>
    </row>
    <row r="31" spans="1:35" ht="15" customHeight="1" thickBot="1" x14ac:dyDescent="0.4">
      <c r="A31" s="496"/>
      <c r="B31" s="519"/>
      <c r="C31" s="522"/>
      <c r="D31" s="45" t="s">
        <v>340</v>
      </c>
      <c r="E31" s="46" t="s">
        <v>16</v>
      </c>
      <c r="F31" s="354">
        <v>4</v>
      </c>
      <c r="G31" s="235">
        <v>3</v>
      </c>
      <c r="H31" s="225">
        <v>4</v>
      </c>
      <c r="I31" s="235">
        <v>2</v>
      </c>
      <c r="J31" s="225">
        <v>3</v>
      </c>
      <c r="K31" s="225">
        <v>4</v>
      </c>
      <c r="L31" s="225">
        <v>3</v>
      </c>
      <c r="M31" s="235">
        <v>2</v>
      </c>
      <c r="N31" s="237">
        <v>5</v>
      </c>
      <c r="O31" s="235">
        <v>3</v>
      </c>
      <c r="P31" s="225">
        <v>3</v>
      </c>
      <c r="Q31" s="235">
        <v>2</v>
      </c>
      <c r="R31" s="225">
        <v>4</v>
      </c>
      <c r="S31" s="225">
        <v>4</v>
      </c>
      <c r="T31" s="235">
        <v>2</v>
      </c>
      <c r="U31" s="237">
        <v>4</v>
      </c>
      <c r="V31" s="225">
        <v>3</v>
      </c>
      <c r="W31" s="393">
        <v>5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60</v>
      </c>
      <c r="AH31" s="186">
        <v>182</v>
      </c>
      <c r="AI31" s="186">
        <v>5</v>
      </c>
    </row>
    <row r="32" spans="1:35" ht="15.75" hidden="1" customHeight="1" x14ac:dyDescent="0.35">
      <c r="A32" s="496"/>
      <c r="B32" s="519"/>
      <c r="C32" s="522"/>
      <c r="D32" s="45" t="s">
        <v>340</v>
      </c>
      <c r="E32" s="46" t="s">
        <v>17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182</v>
      </c>
      <c r="AI32" s="186">
        <v>5</v>
      </c>
    </row>
    <row r="33" spans="1:35" ht="15.75" hidden="1" customHeight="1" thickBot="1" x14ac:dyDescent="0.4">
      <c r="A33" s="497"/>
      <c r="B33" s="520"/>
      <c r="C33" s="523"/>
      <c r="D33" s="47" t="s">
        <v>340</v>
      </c>
      <c r="E33" s="48" t="s">
        <v>18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182</v>
      </c>
      <c r="AI33" s="187">
        <v>5</v>
      </c>
    </row>
    <row r="34" spans="1:35" ht="15" customHeight="1" x14ac:dyDescent="0.35">
      <c r="A34" s="495">
        <v>6</v>
      </c>
      <c r="B34" s="518">
        <v>6</v>
      </c>
      <c r="C34" s="521" t="s">
        <v>0</v>
      </c>
      <c r="D34" s="43" t="s">
        <v>0</v>
      </c>
      <c r="E34" s="44" t="s">
        <v>14</v>
      </c>
      <c r="F34" s="385">
        <v>5</v>
      </c>
      <c r="G34" s="222">
        <v>4</v>
      </c>
      <c r="H34" s="236">
        <v>5</v>
      </c>
      <c r="I34" s="236">
        <v>4</v>
      </c>
      <c r="J34" s="222">
        <v>3</v>
      </c>
      <c r="K34" s="222">
        <v>4</v>
      </c>
      <c r="L34" s="240">
        <v>2</v>
      </c>
      <c r="M34" s="222">
        <v>3</v>
      </c>
      <c r="N34" s="236">
        <v>5</v>
      </c>
      <c r="O34" s="240">
        <v>3</v>
      </c>
      <c r="P34" s="240">
        <v>2</v>
      </c>
      <c r="Q34" s="399">
        <v>1</v>
      </c>
      <c r="R34" s="236">
        <v>5</v>
      </c>
      <c r="S34" s="238">
        <v>6</v>
      </c>
      <c r="T34" s="222">
        <v>3</v>
      </c>
      <c r="U34" s="240">
        <v>2</v>
      </c>
      <c r="V34" s="240">
        <v>2</v>
      </c>
      <c r="W34" s="392">
        <v>4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63</v>
      </c>
      <c r="AH34" s="185">
        <v>63</v>
      </c>
      <c r="AI34" s="185">
        <v>11</v>
      </c>
    </row>
    <row r="35" spans="1:35" ht="15" customHeight="1" x14ac:dyDescent="0.35">
      <c r="A35" s="496"/>
      <c r="B35" s="519"/>
      <c r="C35" s="522"/>
      <c r="D35" s="45" t="s">
        <v>0</v>
      </c>
      <c r="E35" s="46" t="s">
        <v>15</v>
      </c>
      <c r="F35" s="224">
        <v>3</v>
      </c>
      <c r="G35" s="225">
        <v>4</v>
      </c>
      <c r="H35" s="237">
        <v>5</v>
      </c>
      <c r="I35" s="225">
        <v>3</v>
      </c>
      <c r="J35" s="235">
        <v>2</v>
      </c>
      <c r="K35" s="225">
        <v>4</v>
      </c>
      <c r="L35" s="235">
        <v>2</v>
      </c>
      <c r="M35" s="235">
        <v>2</v>
      </c>
      <c r="N35" s="237">
        <v>5</v>
      </c>
      <c r="O35" s="235">
        <v>3</v>
      </c>
      <c r="P35" s="237">
        <v>4</v>
      </c>
      <c r="Q35" s="225">
        <v>3</v>
      </c>
      <c r="R35" s="235">
        <v>3</v>
      </c>
      <c r="S35" s="237">
        <v>5</v>
      </c>
      <c r="T35" s="237">
        <v>4</v>
      </c>
      <c r="U35" s="235">
        <v>2</v>
      </c>
      <c r="V35" s="235">
        <v>2</v>
      </c>
      <c r="W35" s="391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59</v>
      </c>
      <c r="AH35" s="186">
        <v>122</v>
      </c>
      <c r="AI35" s="186">
        <v>6</v>
      </c>
    </row>
    <row r="36" spans="1:35" ht="15" customHeight="1" thickBot="1" x14ac:dyDescent="0.4">
      <c r="A36" s="496"/>
      <c r="B36" s="519"/>
      <c r="C36" s="522"/>
      <c r="D36" s="45" t="s">
        <v>0</v>
      </c>
      <c r="E36" s="46" t="s">
        <v>16</v>
      </c>
      <c r="F36" s="354">
        <v>4</v>
      </c>
      <c r="G36" s="225">
        <v>4</v>
      </c>
      <c r="H36" s="225">
        <v>4</v>
      </c>
      <c r="I36" s="225">
        <v>3</v>
      </c>
      <c r="J36" s="225">
        <v>3</v>
      </c>
      <c r="K36" s="225">
        <v>4</v>
      </c>
      <c r="L36" s="225">
        <v>3</v>
      </c>
      <c r="M36" s="235">
        <v>2</v>
      </c>
      <c r="N36" s="225">
        <v>4</v>
      </c>
      <c r="O36" s="225">
        <v>4</v>
      </c>
      <c r="P36" s="237">
        <v>4</v>
      </c>
      <c r="Q36" s="225">
        <v>3</v>
      </c>
      <c r="R36" s="237">
        <v>5</v>
      </c>
      <c r="S36" s="225">
        <v>4</v>
      </c>
      <c r="T36" s="225">
        <v>3</v>
      </c>
      <c r="U36" s="237">
        <v>4</v>
      </c>
      <c r="V36" s="235">
        <v>2</v>
      </c>
      <c r="W36" s="391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63</v>
      </c>
      <c r="AH36" s="186">
        <v>185</v>
      </c>
      <c r="AI36" s="186">
        <v>6</v>
      </c>
    </row>
    <row r="37" spans="1:35" ht="15.75" hidden="1" customHeight="1" x14ac:dyDescent="0.35">
      <c r="A37" s="496"/>
      <c r="B37" s="519"/>
      <c r="C37" s="522"/>
      <c r="D37" s="45" t="s">
        <v>0</v>
      </c>
      <c r="E37" s="46" t="s">
        <v>17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185</v>
      </c>
      <c r="AI37" s="186">
        <v>6</v>
      </c>
    </row>
    <row r="38" spans="1:35" ht="15.75" hidden="1" customHeight="1" thickBot="1" x14ac:dyDescent="0.4">
      <c r="A38" s="497"/>
      <c r="B38" s="520"/>
      <c r="C38" s="523"/>
      <c r="D38" s="47" t="s">
        <v>0</v>
      </c>
      <c r="E38" s="48" t="s">
        <v>18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185</v>
      </c>
      <c r="AI38" s="187">
        <v>6</v>
      </c>
    </row>
    <row r="39" spans="1:35" ht="15" customHeight="1" x14ac:dyDescent="0.35">
      <c r="A39" s="495">
        <v>7</v>
      </c>
      <c r="B39" s="518">
        <v>7</v>
      </c>
      <c r="C39" s="521" t="s">
        <v>339</v>
      </c>
      <c r="D39" s="43" t="s">
        <v>339</v>
      </c>
      <c r="E39" s="44" t="s">
        <v>14</v>
      </c>
      <c r="F39" s="223">
        <v>3</v>
      </c>
      <c r="G39" s="222">
        <v>4</v>
      </c>
      <c r="H39" s="222">
        <v>4</v>
      </c>
      <c r="I39" s="222">
        <v>3</v>
      </c>
      <c r="J39" s="240">
        <v>2</v>
      </c>
      <c r="K39" s="236">
        <v>5</v>
      </c>
      <c r="L39" s="236">
        <v>4</v>
      </c>
      <c r="M39" s="240">
        <v>2</v>
      </c>
      <c r="N39" s="236">
        <v>5</v>
      </c>
      <c r="O39" s="236">
        <v>5</v>
      </c>
      <c r="P39" s="222">
        <v>3</v>
      </c>
      <c r="Q39" s="222">
        <v>3</v>
      </c>
      <c r="R39" s="222">
        <v>4</v>
      </c>
      <c r="S39" s="222">
        <v>4</v>
      </c>
      <c r="T39" s="236">
        <v>4</v>
      </c>
      <c r="U39" s="236">
        <v>4</v>
      </c>
      <c r="V39" s="240">
        <v>2</v>
      </c>
      <c r="W39" s="397">
        <v>2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63</v>
      </c>
      <c r="AH39" s="185">
        <v>63</v>
      </c>
      <c r="AI39" s="185">
        <v>11</v>
      </c>
    </row>
    <row r="40" spans="1:35" ht="15" customHeight="1" x14ac:dyDescent="0.35">
      <c r="A40" s="496"/>
      <c r="B40" s="519"/>
      <c r="C40" s="522"/>
      <c r="D40" s="45" t="s">
        <v>339</v>
      </c>
      <c r="E40" s="46" t="s">
        <v>15</v>
      </c>
      <c r="F40" s="354">
        <v>4</v>
      </c>
      <c r="G40" s="237">
        <v>5</v>
      </c>
      <c r="H40" s="225">
        <v>4</v>
      </c>
      <c r="I40" s="225">
        <v>3</v>
      </c>
      <c r="J40" s="235">
        <v>2</v>
      </c>
      <c r="K40" s="235">
        <v>3</v>
      </c>
      <c r="L40" s="225">
        <v>3</v>
      </c>
      <c r="M40" s="235">
        <v>2</v>
      </c>
      <c r="N40" s="237">
        <v>5</v>
      </c>
      <c r="O40" s="237">
        <v>5</v>
      </c>
      <c r="P40" s="225">
        <v>3</v>
      </c>
      <c r="Q40" s="225">
        <v>3</v>
      </c>
      <c r="R40" s="225">
        <v>4</v>
      </c>
      <c r="S40" s="225">
        <v>4</v>
      </c>
      <c r="T40" s="237">
        <v>4</v>
      </c>
      <c r="U40" s="235">
        <v>2</v>
      </c>
      <c r="V40" s="225">
        <v>3</v>
      </c>
      <c r="W40" s="393">
        <v>5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64</v>
      </c>
      <c r="AH40" s="186">
        <v>127</v>
      </c>
      <c r="AI40" s="186">
        <v>14</v>
      </c>
    </row>
    <row r="41" spans="1:35" ht="15" customHeight="1" thickBot="1" x14ac:dyDescent="0.4">
      <c r="A41" s="496"/>
      <c r="B41" s="519"/>
      <c r="C41" s="522"/>
      <c r="D41" s="45" t="s">
        <v>339</v>
      </c>
      <c r="E41" s="46" t="s">
        <v>16</v>
      </c>
      <c r="F41" s="224">
        <v>3</v>
      </c>
      <c r="G41" s="237">
        <v>5</v>
      </c>
      <c r="H41" s="237">
        <v>5</v>
      </c>
      <c r="I41" s="225">
        <v>3</v>
      </c>
      <c r="J41" s="237">
        <v>4</v>
      </c>
      <c r="K41" s="225">
        <v>4</v>
      </c>
      <c r="L41" s="237">
        <v>4</v>
      </c>
      <c r="M41" s="235">
        <v>2</v>
      </c>
      <c r="N41" s="225">
        <v>4</v>
      </c>
      <c r="O41" s="235">
        <v>3</v>
      </c>
      <c r="P41" s="225">
        <v>3</v>
      </c>
      <c r="Q41" s="225">
        <v>3</v>
      </c>
      <c r="R41" s="237">
        <v>5</v>
      </c>
      <c r="S41" s="225">
        <v>4</v>
      </c>
      <c r="T41" s="225">
        <v>3</v>
      </c>
      <c r="U41" s="235">
        <v>2</v>
      </c>
      <c r="V41" s="235">
        <v>2</v>
      </c>
      <c r="W41" s="396">
        <v>2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61</v>
      </c>
      <c r="AH41" s="186">
        <v>188</v>
      </c>
      <c r="AI41" s="186">
        <v>7</v>
      </c>
    </row>
    <row r="42" spans="1:35" ht="15.75" hidden="1" customHeight="1" x14ac:dyDescent="0.35">
      <c r="A42" s="496"/>
      <c r="B42" s="519"/>
      <c r="C42" s="522"/>
      <c r="D42" s="45" t="s">
        <v>339</v>
      </c>
      <c r="E42" s="46" t="s">
        <v>17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188</v>
      </c>
      <c r="AI42" s="186">
        <v>7</v>
      </c>
    </row>
    <row r="43" spans="1:35" ht="15.75" hidden="1" customHeight="1" thickBot="1" x14ac:dyDescent="0.4">
      <c r="A43" s="497"/>
      <c r="B43" s="520"/>
      <c r="C43" s="523"/>
      <c r="D43" s="47" t="s">
        <v>339</v>
      </c>
      <c r="E43" s="48" t="s">
        <v>18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188</v>
      </c>
      <c r="AI43" s="187">
        <v>7</v>
      </c>
    </row>
    <row r="44" spans="1:35" ht="15" customHeight="1" x14ac:dyDescent="0.35">
      <c r="A44" s="495">
        <v>8</v>
      </c>
      <c r="B44" s="518">
        <v>8</v>
      </c>
      <c r="C44" s="521" t="s">
        <v>351</v>
      </c>
      <c r="D44" s="43" t="s">
        <v>351</v>
      </c>
      <c r="E44" s="44" t="s">
        <v>14</v>
      </c>
      <c r="F44" s="223">
        <v>3</v>
      </c>
      <c r="G44" s="222">
        <v>4</v>
      </c>
      <c r="H44" s="222">
        <v>4</v>
      </c>
      <c r="I44" s="222">
        <v>3</v>
      </c>
      <c r="J44" s="222">
        <v>3</v>
      </c>
      <c r="K44" s="222">
        <v>4</v>
      </c>
      <c r="L44" s="222">
        <v>3</v>
      </c>
      <c r="M44" s="240">
        <v>2</v>
      </c>
      <c r="N44" s="236">
        <v>5</v>
      </c>
      <c r="O44" s="236">
        <v>5</v>
      </c>
      <c r="P44" s="222">
        <v>3</v>
      </c>
      <c r="Q44" s="222">
        <v>3</v>
      </c>
      <c r="R44" s="222">
        <v>4</v>
      </c>
      <c r="S44" s="222">
        <v>4</v>
      </c>
      <c r="T44" s="222">
        <v>3</v>
      </c>
      <c r="U44" s="236">
        <v>4</v>
      </c>
      <c r="V44" s="222">
        <v>3</v>
      </c>
      <c r="W44" s="390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63</v>
      </c>
      <c r="AH44" s="185">
        <v>63</v>
      </c>
      <c r="AI44" s="185">
        <v>11</v>
      </c>
    </row>
    <row r="45" spans="1:35" ht="15" customHeight="1" x14ac:dyDescent="0.35">
      <c r="A45" s="496"/>
      <c r="B45" s="519"/>
      <c r="C45" s="522"/>
      <c r="D45" s="45" t="s">
        <v>351</v>
      </c>
      <c r="E45" s="46" t="s">
        <v>15</v>
      </c>
      <c r="F45" s="354">
        <v>4</v>
      </c>
      <c r="G45" s="237">
        <v>5</v>
      </c>
      <c r="H45" s="225">
        <v>4</v>
      </c>
      <c r="I45" s="225">
        <v>3</v>
      </c>
      <c r="J45" s="225">
        <v>3</v>
      </c>
      <c r="K45" s="225">
        <v>4</v>
      </c>
      <c r="L45" s="225">
        <v>3</v>
      </c>
      <c r="M45" s="225">
        <v>3</v>
      </c>
      <c r="N45" s="225">
        <v>4</v>
      </c>
      <c r="O45" s="225">
        <v>4</v>
      </c>
      <c r="P45" s="235">
        <v>2</v>
      </c>
      <c r="Q45" s="225">
        <v>3</v>
      </c>
      <c r="R45" s="237">
        <v>5</v>
      </c>
      <c r="S45" s="225">
        <v>4</v>
      </c>
      <c r="T45" s="225">
        <v>3</v>
      </c>
      <c r="U45" s="235">
        <v>2</v>
      </c>
      <c r="V45" s="235">
        <v>2</v>
      </c>
      <c r="W45" s="395">
        <v>4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62</v>
      </c>
      <c r="AH45" s="186">
        <v>125</v>
      </c>
      <c r="AI45" s="186">
        <v>10</v>
      </c>
    </row>
    <row r="46" spans="1:35" ht="15" customHeight="1" thickBot="1" x14ac:dyDescent="0.4">
      <c r="A46" s="496"/>
      <c r="B46" s="519"/>
      <c r="C46" s="522"/>
      <c r="D46" s="45" t="s">
        <v>351</v>
      </c>
      <c r="E46" s="46" t="s">
        <v>16</v>
      </c>
      <c r="F46" s="224">
        <v>3</v>
      </c>
      <c r="G46" s="237">
        <v>5</v>
      </c>
      <c r="H46" s="235">
        <v>3</v>
      </c>
      <c r="I46" s="237">
        <v>4</v>
      </c>
      <c r="J46" s="225">
        <v>3</v>
      </c>
      <c r="K46" s="225">
        <v>4</v>
      </c>
      <c r="L46" s="225">
        <v>3</v>
      </c>
      <c r="M46" s="225">
        <v>3</v>
      </c>
      <c r="N46" s="239">
        <v>6</v>
      </c>
      <c r="O46" s="225">
        <v>4</v>
      </c>
      <c r="P46" s="237">
        <v>4</v>
      </c>
      <c r="Q46" s="225">
        <v>3</v>
      </c>
      <c r="R46" s="225">
        <v>4</v>
      </c>
      <c r="S46" s="225">
        <v>4</v>
      </c>
      <c r="T46" s="225">
        <v>3</v>
      </c>
      <c r="U46" s="225">
        <v>3</v>
      </c>
      <c r="V46" s="235">
        <v>2</v>
      </c>
      <c r="W46" s="391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64</v>
      </c>
      <c r="AH46" s="186">
        <v>189</v>
      </c>
      <c r="AI46" s="186">
        <v>8</v>
      </c>
    </row>
    <row r="47" spans="1:35" ht="15.75" hidden="1" customHeight="1" x14ac:dyDescent="0.35">
      <c r="A47" s="496"/>
      <c r="B47" s="519"/>
      <c r="C47" s="522"/>
      <c r="D47" s="45" t="s">
        <v>351</v>
      </c>
      <c r="E47" s="46" t="s">
        <v>17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189</v>
      </c>
      <c r="AI47" s="186">
        <v>8</v>
      </c>
    </row>
    <row r="48" spans="1:35" ht="15.75" hidden="1" customHeight="1" thickBot="1" x14ac:dyDescent="0.4">
      <c r="A48" s="497"/>
      <c r="B48" s="520"/>
      <c r="C48" s="523"/>
      <c r="D48" s="47" t="s">
        <v>351</v>
      </c>
      <c r="E48" s="48" t="s">
        <v>18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189</v>
      </c>
      <c r="AI48" s="187">
        <v>8</v>
      </c>
    </row>
    <row r="49" spans="1:35" ht="15" customHeight="1" x14ac:dyDescent="0.35">
      <c r="A49" s="495">
        <v>9</v>
      </c>
      <c r="B49" s="518">
        <v>9</v>
      </c>
      <c r="C49" s="521" t="s">
        <v>352</v>
      </c>
      <c r="D49" s="43" t="s">
        <v>352</v>
      </c>
      <c r="E49" s="44" t="s">
        <v>14</v>
      </c>
      <c r="F49" s="353">
        <v>4</v>
      </c>
      <c r="G49" s="236">
        <v>5</v>
      </c>
      <c r="H49" s="222">
        <v>4</v>
      </c>
      <c r="I49" s="222">
        <v>3</v>
      </c>
      <c r="J49" s="222">
        <v>3</v>
      </c>
      <c r="K49" s="236">
        <v>5</v>
      </c>
      <c r="L49" s="240">
        <v>2</v>
      </c>
      <c r="M49" s="222">
        <v>3</v>
      </c>
      <c r="N49" s="222">
        <v>4</v>
      </c>
      <c r="O49" s="222">
        <v>4</v>
      </c>
      <c r="P49" s="238">
        <v>5</v>
      </c>
      <c r="Q49" s="240">
        <v>2</v>
      </c>
      <c r="R49" s="236">
        <v>5</v>
      </c>
      <c r="S49" s="222">
        <v>4</v>
      </c>
      <c r="T49" s="236">
        <v>4</v>
      </c>
      <c r="U49" s="240">
        <v>2</v>
      </c>
      <c r="V49" s="240">
        <v>2</v>
      </c>
      <c r="W49" s="392">
        <v>4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65</v>
      </c>
      <c r="AH49" s="185">
        <v>65</v>
      </c>
      <c r="AI49" s="185">
        <v>19</v>
      </c>
    </row>
    <row r="50" spans="1:35" ht="15" customHeight="1" x14ac:dyDescent="0.35">
      <c r="A50" s="496"/>
      <c r="B50" s="519"/>
      <c r="C50" s="522"/>
      <c r="D50" s="45" t="s">
        <v>352</v>
      </c>
      <c r="E50" s="46" t="s">
        <v>15</v>
      </c>
      <c r="F50" s="224">
        <v>3</v>
      </c>
      <c r="G50" s="225">
        <v>4</v>
      </c>
      <c r="H50" s="225">
        <v>4</v>
      </c>
      <c r="I50" s="225">
        <v>3</v>
      </c>
      <c r="J50" s="235">
        <v>2</v>
      </c>
      <c r="K50" s="235">
        <v>3</v>
      </c>
      <c r="L50" s="225">
        <v>3</v>
      </c>
      <c r="M50" s="235">
        <v>2</v>
      </c>
      <c r="N50" s="237">
        <v>5</v>
      </c>
      <c r="O50" s="235">
        <v>3</v>
      </c>
      <c r="P50" s="237">
        <v>4</v>
      </c>
      <c r="Q50" s="237">
        <v>4</v>
      </c>
      <c r="R50" s="235">
        <v>3</v>
      </c>
      <c r="S50" s="225">
        <v>4</v>
      </c>
      <c r="T50" s="225">
        <v>3</v>
      </c>
      <c r="U50" s="237">
        <v>4</v>
      </c>
      <c r="V50" s="225">
        <v>3</v>
      </c>
      <c r="W50" s="391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60</v>
      </c>
      <c r="AH50" s="186">
        <v>125</v>
      </c>
      <c r="AI50" s="186">
        <v>10</v>
      </c>
    </row>
    <row r="51" spans="1:35" ht="15" customHeight="1" thickBot="1" x14ac:dyDescent="0.4">
      <c r="A51" s="496"/>
      <c r="B51" s="519"/>
      <c r="C51" s="522"/>
      <c r="D51" s="45" t="s">
        <v>352</v>
      </c>
      <c r="E51" s="46" t="s">
        <v>16</v>
      </c>
      <c r="F51" s="354">
        <v>4</v>
      </c>
      <c r="G51" s="235">
        <v>3</v>
      </c>
      <c r="H51" s="239">
        <v>6</v>
      </c>
      <c r="I51" s="225">
        <v>3</v>
      </c>
      <c r="J51" s="235">
        <v>2</v>
      </c>
      <c r="K51" s="225">
        <v>4</v>
      </c>
      <c r="L51" s="237">
        <v>4</v>
      </c>
      <c r="M51" s="235">
        <v>2</v>
      </c>
      <c r="N51" s="237">
        <v>5</v>
      </c>
      <c r="O51" s="225">
        <v>4</v>
      </c>
      <c r="P51" s="237">
        <v>4</v>
      </c>
      <c r="Q51" s="225">
        <v>3</v>
      </c>
      <c r="R51" s="225">
        <v>4</v>
      </c>
      <c r="S51" s="235">
        <v>3</v>
      </c>
      <c r="T51" s="225">
        <v>3</v>
      </c>
      <c r="U51" s="237">
        <v>4</v>
      </c>
      <c r="V51" s="225">
        <v>3</v>
      </c>
      <c r="W51" s="395">
        <v>4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65</v>
      </c>
      <c r="AH51" s="186">
        <v>190</v>
      </c>
      <c r="AI51" s="186">
        <v>9</v>
      </c>
    </row>
    <row r="52" spans="1:35" ht="15.75" hidden="1" customHeight="1" x14ac:dyDescent="0.35">
      <c r="A52" s="496"/>
      <c r="B52" s="519"/>
      <c r="C52" s="522"/>
      <c r="D52" s="45" t="s">
        <v>352</v>
      </c>
      <c r="E52" s="46" t="s">
        <v>17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190</v>
      </c>
      <c r="AI52" s="186">
        <v>9</v>
      </c>
    </row>
    <row r="53" spans="1:35" ht="15.75" hidden="1" customHeight="1" thickBot="1" x14ac:dyDescent="0.4">
      <c r="A53" s="497"/>
      <c r="B53" s="520"/>
      <c r="C53" s="523"/>
      <c r="D53" s="47" t="s">
        <v>352</v>
      </c>
      <c r="E53" s="48" t="s">
        <v>18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190</v>
      </c>
      <c r="AI53" s="187">
        <v>9</v>
      </c>
    </row>
    <row r="54" spans="1:35" ht="15" customHeight="1" x14ac:dyDescent="0.35">
      <c r="A54" s="495">
        <v>10</v>
      </c>
      <c r="B54" s="518">
        <v>9</v>
      </c>
      <c r="C54" s="521" t="s">
        <v>353</v>
      </c>
      <c r="D54" s="43" t="s">
        <v>353</v>
      </c>
      <c r="E54" s="44" t="s">
        <v>14</v>
      </c>
      <c r="F54" s="223">
        <v>3</v>
      </c>
      <c r="G54" s="222">
        <v>4</v>
      </c>
      <c r="H54" s="222">
        <v>4</v>
      </c>
      <c r="I54" s="222">
        <v>3</v>
      </c>
      <c r="J54" s="222">
        <v>3</v>
      </c>
      <c r="K54" s="222">
        <v>4</v>
      </c>
      <c r="L54" s="222">
        <v>3</v>
      </c>
      <c r="M54" s="222">
        <v>3</v>
      </c>
      <c r="N54" s="222">
        <v>4</v>
      </c>
      <c r="O54" s="222">
        <v>4</v>
      </c>
      <c r="P54" s="222">
        <v>3</v>
      </c>
      <c r="Q54" s="222">
        <v>3</v>
      </c>
      <c r="R54" s="238">
        <v>6</v>
      </c>
      <c r="S54" s="238">
        <v>6</v>
      </c>
      <c r="T54" s="236">
        <v>4</v>
      </c>
      <c r="U54" s="240">
        <v>2</v>
      </c>
      <c r="V54" s="240">
        <v>2</v>
      </c>
      <c r="W54" s="390">
        <v>3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64</v>
      </c>
      <c r="AH54" s="185">
        <v>64</v>
      </c>
      <c r="AI54" s="185">
        <v>17</v>
      </c>
    </row>
    <row r="55" spans="1:35" ht="15" customHeight="1" x14ac:dyDescent="0.35">
      <c r="A55" s="496"/>
      <c r="B55" s="519"/>
      <c r="C55" s="522"/>
      <c r="D55" s="45" t="s">
        <v>353</v>
      </c>
      <c r="E55" s="46" t="s">
        <v>15</v>
      </c>
      <c r="F55" s="224">
        <v>3</v>
      </c>
      <c r="G55" s="225">
        <v>4</v>
      </c>
      <c r="H55" s="225">
        <v>4</v>
      </c>
      <c r="I55" s="225">
        <v>3</v>
      </c>
      <c r="J55" s="225">
        <v>3</v>
      </c>
      <c r="K55" s="235">
        <v>3</v>
      </c>
      <c r="L55" s="225">
        <v>3</v>
      </c>
      <c r="M55" s="235">
        <v>2</v>
      </c>
      <c r="N55" s="239">
        <v>6</v>
      </c>
      <c r="O55" s="239">
        <v>6</v>
      </c>
      <c r="P55" s="237">
        <v>4</v>
      </c>
      <c r="Q55" s="225">
        <v>3</v>
      </c>
      <c r="R55" s="235">
        <v>3</v>
      </c>
      <c r="S55" s="235">
        <v>3</v>
      </c>
      <c r="T55" s="237">
        <v>4</v>
      </c>
      <c r="U55" s="235">
        <v>2</v>
      </c>
      <c r="V55" s="235">
        <v>2</v>
      </c>
      <c r="W55" s="391">
        <v>3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61</v>
      </c>
      <c r="AH55" s="186">
        <v>125</v>
      </c>
      <c r="AI55" s="186">
        <v>10</v>
      </c>
    </row>
    <row r="56" spans="1:35" ht="15" customHeight="1" thickBot="1" x14ac:dyDescent="0.4">
      <c r="A56" s="496"/>
      <c r="B56" s="519"/>
      <c r="C56" s="522"/>
      <c r="D56" s="45" t="s">
        <v>353</v>
      </c>
      <c r="E56" s="46" t="s">
        <v>16</v>
      </c>
      <c r="F56" s="224">
        <v>3</v>
      </c>
      <c r="G56" s="239">
        <v>6</v>
      </c>
      <c r="H56" s="225">
        <v>4</v>
      </c>
      <c r="I56" s="225">
        <v>3</v>
      </c>
      <c r="J56" s="235">
        <v>2</v>
      </c>
      <c r="K56" s="225">
        <v>4</v>
      </c>
      <c r="L56" s="235">
        <v>2</v>
      </c>
      <c r="M56" s="225">
        <v>3</v>
      </c>
      <c r="N56" s="237">
        <v>5</v>
      </c>
      <c r="O56" s="225">
        <v>4</v>
      </c>
      <c r="P56" s="225">
        <v>3</v>
      </c>
      <c r="Q56" s="225">
        <v>3</v>
      </c>
      <c r="R56" s="225">
        <v>4</v>
      </c>
      <c r="S56" s="239">
        <v>7</v>
      </c>
      <c r="T56" s="237">
        <v>4</v>
      </c>
      <c r="U56" s="225">
        <v>3</v>
      </c>
      <c r="V56" s="235">
        <v>2</v>
      </c>
      <c r="W56" s="391">
        <v>3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65</v>
      </c>
      <c r="AH56" s="186">
        <v>190</v>
      </c>
      <c r="AI56" s="186">
        <v>9</v>
      </c>
    </row>
    <row r="57" spans="1:35" ht="15.75" hidden="1" customHeight="1" x14ac:dyDescent="0.35">
      <c r="A57" s="496"/>
      <c r="B57" s="519"/>
      <c r="C57" s="522"/>
      <c r="D57" s="45" t="s">
        <v>353</v>
      </c>
      <c r="E57" s="46" t="s">
        <v>17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190</v>
      </c>
      <c r="AI57" s="186">
        <v>9</v>
      </c>
    </row>
    <row r="58" spans="1:35" ht="15.75" hidden="1" customHeight="1" thickBot="1" x14ac:dyDescent="0.4">
      <c r="A58" s="497"/>
      <c r="B58" s="520"/>
      <c r="C58" s="523"/>
      <c r="D58" s="47" t="s">
        <v>353</v>
      </c>
      <c r="E58" s="48" t="s">
        <v>18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190</v>
      </c>
      <c r="AI58" s="187">
        <v>9</v>
      </c>
    </row>
    <row r="59" spans="1:35" ht="15" customHeight="1" x14ac:dyDescent="0.35">
      <c r="A59" s="495">
        <v>11</v>
      </c>
      <c r="B59" s="518">
        <v>9</v>
      </c>
      <c r="C59" s="521" t="s">
        <v>354</v>
      </c>
      <c r="D59" s="43" t="s">
        <v>354</v>
      </c>
      <c r="E59" s="44" t="s">
        <v>14</v>
      </c>
      <c r="F59" s="223">
        <v>3</v>
      </c>
      <c r="G59" s="236">
        <v>5</v>
      </c>
      <c r="H59" s="236">
        <v>5</v>
      </c>
      <c r="I59" s="222">
        <v>3</v>
      </c>
      <c r="J59" s="222">
        <v>3</v>
      </c>
      <c r="K59" s="222">
        <v>4</v>
      </c>
      <c r="L59" s="222">
        <v>3</v>
      </c>
      <c r="M59" s="240">
        <v>2</v>
      </c>
      <c r="N59" s="222">
        <v>4</v>
      </c>
      <c r="O59" s="222">
        <v>4</v>
      </c>
      <c r="P59" s="222">
        <v>3</v>
      </c>
      <c r="Q59" s="240">
        <v>2</v>
      </c>
      <c r="R59" s="222">
        <v>4</v>
      </c>
      <c r="S59" s="236">
        <v>5</v>
      </c>
      <c r="T59" s="222">
        <v>3</v>
      </c>
      <c r="U59" s="240">
        <v>2</v>
      </c>
      <c r="V59" s="222">
        <v>3</v>
      </c>
      <c r="W59" s="397">
        <v>2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60</v>
      </c>
      <c r="AH59" s="185">
        <v>60</v>
      </c>
      <c r="AI59" s="185">
        <v>6</v>
      </c>
    </row>
    <row r="60" spans="1:35" ht="15" customHeight="1" x14ac:dyDescent="0.35">
      <c r="A60" s="496"/>
      <c r="B60" s="519"/>
      <c r="C60" s="522"/>
      <c r="D60" s="45" t="s">
        <v>354</v>
      </c>
      <c r="E60" s="46" t="s">
        <v>15</v>
      </c>
      <c r="F60" s="354">
        <v>4</v>
      </c>
      <c r="G60" s="237">
        <v>5</v>
      </c>
      <c r="H60" s="235">
        <v>3</v>
      </c>
      <c r="I60" s="225">
        <v>3</v>
      </c>
      <c r="J60" s="225">
        <v>3</v>
      </c>
      <c r="K60" s="225">
        <v>4</v>
      </c>
      <c r="L60" s="235">
        <v>2</v>
      </c>
      <c r="M60" s="235">
        <v>2</v>
      </c>
      <c r="N60" s="239">
        <v>6</v>
      </c>
      <c r="O60" s="225">
        <v>4</v>
      </c>
      <c r="P60" s="225">
        <v>3</v>
      </c>
      <c r="Q60" s="239">
        <v>5</v>
      </c>
      <c r="R60" s="235">
        <v>3</v>
      </c>
      <c r="S60" s="235">
        <v>3</v>
      </c>
      <c r="T60" s="237">
        <v>4</v>
      </c>
      <c r="U60" s="235">
        <v>2</v>
      </c>
      <c r="V60" s="237">
        <v>4</v>
      </c>
      <c r="W60" s="391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63</v>
      </c>
      <c r="AH60" s="186">
        <v>123</v>
      </c>
      <c r="AI60" s="186">
        <v>8</v>
      </c>
    </row>
    <row r="61" spans="1:35" ht="15" customHeight="1" thickBot="1" x14ac:dyDescent="0.4">
      <c r="A61" s="496"/>
      <c r="B61" s="519"/>
      <c r="C61" s="522"/>
      <c r="D61" s="45" t="s">
        <v>354</v>
      </c>
      <c r="E61" s="46" t="s">
        <v>16</v>
      </c>
      <c r="F61" s="354">
        <v>4</v>
      </c>
      <c r="G61" s="225">
        <v>4</v>
      </c>
      <c r="H61" s="225">
        <v>4</v>
      </c>
      <c r="I61" s="225">
        <v>3</v>
      </c>
      <c r="J61" s="235">
        <v>2</v>
      </c>
      <c r="K61" s="225">
        <v>4</v>
      </c>
      <c r="L61" s="225">
        <v>3</v>
      </c>
      <c r="M61" s="225">
        <v>3</v>
      </c>
      <c r="N61" s="225">
        <v>4</v>
      </c>
      <c r="O61" s="237">
        <v>5</v>
      </c>
      <c r="P61" s="237">
        <v>4</v>
      </c>
      <c r="Q61" s="225">
        <v>3</v>
      </c>
      <c r="R61" s="225">
        <v>4</v>
      </c>
      <c r="S61" s="225">
        <v>4</v>
      </c>
      <c r="T61" s="225">
        <v>3</v>
      </c>
      <c r="U61" s="237">
        <v>4</v>
      </c>
      <c r="V61" s="239">
        <v>5</v>
      </c>
      <c r="W61" s="395">
        <v>4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67</v>
      </c>
      <c r="AH61" s="186">
        <v>190</v>
      </c>
      <c r="AI61" s="186">
        <v>9</v>
      </c>
    </row>
    <row r="62" spans="1:35" ht="15.75" hidden="1" customHeight="1" x14ac:dyDescent="0.35">
      <c r="A62" s="496"/>
      <c r="B62" s="519"/>
      <c r="C62" s="522"/>
      <c r="D62" s="45" t="s">
        <v>354</v>
      </c>
      <c r="E62" s="46" t="s">
        <v>17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190</v>
      </c>
      <c r="AI62" s="186">
        <v>9</v>
      </c>
    </row>
    <row r="63" spans="1:35" ht="15.75" hidden="1" customHeight="1" thickBot="1" x14ac:dyDescent="0.4">
      <c r="A63" s="497"/>
      <c r="B63" s="520"/>
      <c r="C63" s="523"/>
      <c r="D63" s="47" t="s">
        <v>354</v>
      </c>
      <c r="E63" s="48" t="s">
        <v>18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190</v>
      </c>
      <c r="AI63" s="187">
        <v>9</v>
      </c>
    </row>
    <row r="64" spans="1:35" ht="15" customHeight="1" x14ac:dyDescent="0.35">
      <c r="A64" s="495">
        <v>12</v>
      </c>
      <c r="B64" s="518">
        <v>12</v>
      </c>
      <c r="C64" s="521" t="s">
        <v>2</v>
      </c>
      <c r="D64" s="43" t="s">
        <v>2</v>
      </c>
      <c r="E64" s="44" t="s">
        <v>14</v>
      </c>
      <c r="F64" s="353">
        <v>4</v>
      </c>
      <c r="G64" s="240">
        <v>3</v>
      </c>
      <c r="H64" s="236">
        <v>5</v>
      </c>
      <c r="I64" s="222">
        <v>3</v>
      </c>
      <c r="J64" s="222">
        <v>3</v>
      </c>
      <c r="K64" s="222">
        <v>4</v>
      </c>
      <c r="L64" s="222">
        <v>3</v>
      </c>
      <c r="M64" s="222">
        <v>3</v>
      </c>
      <c r="N64" s="236">
        <v>5</v>
      </c>
      <c r="O64" s="236">
        <v>5</v>
      </c>
      <c r="P64" s="236">
        <v>4</v>
      </c>
      <c r="Q64" s="240">
        <v>2</v>
      </c>
      <c r="R64" s="222">
        <v>4</v>
      </c>
      <c r="S64" s="238">
        <v>6</v>
      </c>
      <c r="T64" s="222">
        <v>3</v>
      </c>
      <c r="U64" s="240">
        <v>2</v>
      </c>
      <c r="V64" s="222">
        <v>3</v>
      </c>
      <c r="W64" s="390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65</v>
      </c>
      <c r="AH64" s="185">
        <v>65</v>
      </c>
      <c r="AI64" s="185">
        <v>19</v>
      </c>
    </row>
    <row r="65" spans="1:35" ht="15" customHeight="1" x14ac:dyDescent="0.35">
      <c r="A65" s="496"/>
      <c r="B65" s="519"/>
      <c r="C65" s="522"/>
      <c r="D65" s="45" t="s">
        <v>2</v>
      </c>
      <c r="E65" s="46" t="s">
        <v>15</v>
      </c>
      <c r="F65" s="354">
        <v>4</v>
      </c>
      <c r="G65" s="235">
        <v>3</v>
      </c>
      <c r="H65" s="237">
        <v>5</v>
      </c>
      <c r="I65" s="225">
        <v>3</v>
      </c>
      <c r="J65" s="225">
        <v>3</v>
      </c>
      <c r="K65" s="237">
        <v>5</v>
      </c>
      <c r="L65" s="225">
        <v>3</v>
      </c>
      <c r="M65" s="235">
        <v>2</v>
      </c>
      <c r="N65" s="225">
        <v>4</v>
      </c>
      <c r="O65" s="225">
        <v>4</v>
      </c>
      <c r="P65" s="235">
        <v>2</v>
      </c>
      <c r="Q65" s="235">
        <v>2</v>
      </c>
      <c r="R65" s="237">
        <v>5</v>
      </c>
      <c r="S65" s="225">
        <v>4</v>
      </c>
      <c r="T65" s="225">
        <v>3</v>
      </c>
      <c r="U65" s="235">
        <v>2</v>
      </c>
      <c r="V65" s="225">
        <v>3</v>
      </c>
      <c r="W65" s="391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60</v>
      </c>
      <c r="AH65" s="186">
        <v>125</v>
      </c>
      <c r="AI65" s="186">
        <v>10</v>
      </c>
    </row>
    <row r="66" spans="1:35" ht="15" customHeight="1" thickBot="1" x14ac:dyDescent="0.4">
      <c r="A66" s="496"/>
      <c r="B66" s="519"/>
      <c r="C66" s="522"/>
      <c r="D66" s="45" t="s">
        <v>2</v>
      </c>
      <c r="E66" s="46" t="s">
        <v>16</v>
      </c>
      <c r="F66" s="354">
        <v>4</v>
      </c>
      <c r="G66" s="225">
        <v>4</v>
      </c>
      <c r="H66" s="225">
        <v>4</v>
      </c>
      <c r="I66" s="225">
        <v>3</v>
      </c>
      <c r="J66" s="225">
        <v>3</v>
      </c>
      <c r="K66" s="225">
        <v>4</v>
      </c>
      <c r="L66" s="225">
        <v>3</v>
      </c>
      <c r="M66" s="237">
        <v>4</v>
      </c>
      <c r="N66" s="225">
        <v>4</v>
      </c>
      <c r="O66" s="237">
        <v>5</v>
      </c>
      <c r="P66" s="225">
        <v>3</v>
      </c>
      <c r="Q66" s="237">
        <v>4</v>
      </c>
      <c r="R66" s="235">
        <v>3</v>
      </c>
      <c r="S66" s="239">
        <v>6</v>
      </c>
      <c r="T66" s="225">
        <v>3</v>
      </c>
      <c r="U66" s="225">
        <v>3</v>
      </c>
      <c r="V66" s="225">
        <v>3</v>
      </c>
      <c r="W66" s="391">
        <v>3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66</v>
      </c>
      <c r="AH66" s="186">
        <v>191</v>
      </c>
      <c r="AI66" s="186">
        <v>12</v>
      </c>
    </row>
    <row r="67" spans="1:35" ht="15.75" hidden="1" customHeight="1" x14ac:dyDescent="0.35">
      <c r="A67" s="496"/>
      <c r="B67" s="519"/>
      <c r="C67" s="522"/>
      <c r="D67" s="45" t="s">
        <v>2</v>
      </c>
      <c r="E67" s="46" t="s">
        <v>17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191</v>
      </c>
      <c r="AI67" s="186">
        <v>12</v>
      </c>
    </row>
    <row r="68" spans="1:35" ht="15.75" hidden="1" customHeight="1" thickBot="1" x14ac:dyDescent="0.4">
      <c r="A68" s="497"/>
      <c r="B68" s="520"/>
      <c r="C68" s="523"/>
      <c r="D68" s="47" t="s">
        <v>2</v>
      </c>
      <c r="E68" s="48" t="s">
        <v>18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191</v>
      </c>
      <c r="AI68" s="187">
        <v>12</v>
      </c>
    </row>
    <row r="69" spans="1:35" ht="15" customHeight="1" x14ac:dyDescent="0.35">
      <c r="A69" s="495">
        <v>13</v>
      </c>
      <c r="B69" s="518">
        <v>12</v>
      </c>
      <c r="C69" s="521" t="s">
        <v>360</v>
      </c>
      <c r="D69" s="43" t="s">
        <v>360</v>
      </c>
      <c r="E69" s="44" t="s">
        <v>14</v>
      </c>
      <c r="F69" s="385">
        <v>5</v>
      </c>
      <c r="G69" s="222">
        <v>4</v>
      </c>
      <c r="H69" s="222">
        <v>4</v>
      </c>
      <c r="I69" s="222">
        <v>3</v>
      </c>
      <c r="J69" s="236">
        <v>4</v>
      </c>
      <c r="K69" s="222">
        <v>4</v>
      </c>
      <c r="L69" s="222">
        <v>3</v>
      </c>
      <c r="M69" s="240">
        <v>2</v>
      </c>
      <c r="N69" s="222">
        <v>4</v>
      </c>
      <c r="O69" s="240">
        <v>3</v>
      </c>
      <c r="P69" s="222">
        <v>3</v>
      </c>
      <c r="Q69" s="240">
        <v>2</v>
      </c>
      <c r="R69" s="222">
        <v>4</v>
      </c>
      <c r="S69" s="240">
        <v>3</v>
      </c>
      <c r="T69" s="240">
        <v>2</v>
      </c>
      <c r="U69" s="240">
        <v>2</v>
      </c>
      <c r="V69" s="222">
        <v>3</v>
      </c>
      <c r="W69" s="392">
        <v>4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59</v>
      </c>
      <c r="AH69" s="185">
        <v>59</v>
      </c>
      <c r="AI69" s="185">
        <v>4</v>
      </c>
    </row>
    <row r="70" spans="1:35" ht="15" customHeight="1" x14ac:dyDescent="0.35">
      <c r="A70" s="496"/>
      <c r="B70" s="519"/>
      <c r="C70" s="522"/>
      <c r="D70" s="45" t="s">
        <v>360</v>
      </c>
      <c r="E70" s="46" t="s">
        <v>15</v>
      </c>
      <c r="F70" s="354">
        <v>4</v>
      </c>
      <c r="G70" s="225">
        <v>4</v>
      </c>
      <c r="H70" s="239">
        <v>6</v>
      </c>
      <c r="I70" s="235">
        <v>2</v>
      </c>
      <c r="J70" s="225">
        <v>3</v>
      </c>
      <c r="K70" s="225">
        <v>4</v>
      </c>
      <c r="L70" s="235">
        <v>2</v>
      </c>
      <c r="M70" s="235">
        <v>2</v>
      </c>
      <c r="N70" s="237">
        <v>5</v>
      </c>
      <c r="O70" s="237">
        <v>5</v>
      </c>
      <c r="P70" s="235">
        <v>2</v>
      </c>
      <c r="Q70" s="235">
        <v>2</v>
      </c>
      <c r="R70" s="225">
        <v>4</v>
      </c>
      <c r="S70" s="235">
        <v>3</v>
      </c>
      <c r="T70" s="225">
        <v>3</v>
      </c>
      <c r="U70" s="225">
        <v>3</v>
      </c>
      <c r="V70" s="225">
        <v>3</v>
      </c>
      <c r="W70" s="391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60</v>
      </c>
      <c r="AH70" s="186">
        <v>119</v>
      </c>
      <c r="AI70" s="186">
        <v>5</v>
      </c>
    </row>
    <row r="71" spans="1:35" ht="15" customHeight="1" thickBot="1" x14ac:dyDescent="0.4">
      <c r="A71" s="496"/>
      <c r="B71" s="519"/>
      <c r="C71" s="522"/>
      <c r="D71" s="45" t="s">
        <v>360</v>
      </c>
      <c r="E71" s="46" t="s">
        <v>16</v>
      </c>
      <c r="F71" s="224">
        <v>3</v>
      </c>
      <c r="G71" s="237">
        <v>5</v>
      </c>
      <c r="H71" s="237">
        <v>5</v>
      </c>
      <c r="I71" s="237">
        <v>4</v>
      </c>
      <c r="J71" s="235">
        <v>2</v>
      </c>
      <c r="K71" s="239">
        <v>7</v>
      </c>
      <c r="L71" s="225">
        <v>3</v>
      </c>
      <c r="M71" s="225">
        <v>3</v>
      </c>
      <c r="N71" s="225">
        <v>4</v>
      </c>
      <c r="O71" s="239">
        <v>6</v>
      </c>
      <c r="P71" s="235">
        <v>2</v>
      </c>
      <c r="Q71" s="237">
        <v>4</v>
      </c>
      <c r="R71" s="239">
        <v>6</v>
      </c>
      <c r="S71" s="225">
        <v>4</v>
      </c>
      <c r="T71" s="237">
        <v>4</v>
      </c>
      <c r="U71" s="237">
        <v>4</v>
      </c>
      <c r="V71" s="225">
        <v>3</v>
      </c>
      <c r="W71" s="391">
        <v>3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72</v>
      </c>
      <c r="AH71" s="186">
        <v>191</v>
      </c>
      <c r="AI71" s="186">
        <v>12</v>
      </c>
    </row>
    <row r="72" spans="1:35" ht="15.75" hidden="1" customHeight="1" x14ac:dyDescent="0.35">
      <c r="A72" s="496"/>
      <c r="B72" s="519"/>
      <c r="C72" s="522"/>
      <c r="D72" s="45" t="s">
        <v>360</v>
      </c>
      <c r="E72" s="46" t="s">
        <v>17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191</v>
      </c>
      <c r="AI72" s="186">
        <v>12</v>
      </c>
    </row>
    <row r="73" spans="1:35" ht="15.75" hidden="1" customHeight="1" thickBot="1" x14ac:dyDescent="0.4">
      <c r="A73" s="497"/>
      <c r="B73" s="520"/>
      <c r="C73" s="523"/>
      <c r="D73" s="47" t="s">
        <v>360</v>
      </c>
      <c r="E73" s="48" t="s">
        <v>18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191</v>
      </c>
      <c r="AI73" s="187">
        <v>12</v>
      </c>
    </row>
    <row r="74" spans="1:35" ht="15" customHeight="1" x14ac:dyDescent="0.35">
      <c r="A74" s="495">
        <v>14</v>
      </c>
      <c r="B74" s="518">
        <v>14</v>
      </c>
      <c r="C74" s="521" t="s">
        <v>355</v>
      </c>
      <c r="D74" s="43" t="s">
        <v>355</v>
      </c>
      <c r="E74" s="44" t="s">
        <v>14</v>
      </c>
      <c r="F74" s="385">
        <v>6</v>
      </c>
      <c r="G74" s="222">
        <v>4</v>
      </c>
      <c r="H74" s="222">
        <v>4</v>
      </c>
      <c r="I74" s="222">
        <v>3</v>
      </c>
      <c r="J74" s="240">
        <v>2</v>
      </c>
      <c r="K74" s="222">
        <v>4</v>
      </c>
      <c r="L74" s="240">
        <v>2</v>
      </c>
      <c r="M74" s="240">
        <v>2</v>
      </c>
      <c r="N74" s="238">
        <v>6</v>
      </c>
      <c r="O74" s="222">
        <v>4</v>
      </c>
      <c r="P74" s="236">
        <v>4</v>
      </c>
      <c r="Q74" s="236">
        <v>4</v>
      </c>
      <c r="R74" s="222">
        <v>4</v>
      </c>
      <c r="S74" s="240">
        <v>3</v>
      </c>
      <c r="T74" s="222">
        <v>3</v>
      </c>
      <c r="U74" s="236">
        <v>4</v>
      </c>
      <c r="V74" s="222">
        <v>3</v>
      </c>
      <c r="W74" s="392">
        <v>4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66</v>
      </c>
      <c r="AH74" s="185">
        <v>66</v>
      </c>
      <c r="AI74" s="185">
        <v>26</v>
      </c>
    </row>
    <row r="75" spans="1:35" ht="15" customHeight="1" x14ac:dyDescent="0.35">
      <c r="A75" s="496"/>
      <c r="B75" s="519"/>
      <c r="C75" s="522"/>
      <c r="D75" s="45" t="s">
        <v>355</v>
      </c>
      <c r="E75" s="46" t="s">
        <v>15</v>
      </c>
      <c r="F75" s="224">
        <v>3</v>
      </c>
      <c r="G75" s="225">
        <v>4</v>
      </c>
      <c r="H75" s="239">
        <v>6</v>
      </c>
      <c r="I75" s="225">
        <v>3</v>
      </c>
      <c r="J75" s="225">
        <v>3</v>
      </c>
      <c r="K75" s="237">
        <v>5</v>
      </c>
      <c r="L75" s="225">
        <v>3</v>
      </c>
      <c r="M75" s="235">
        <v>2</v>
      </c>
      <c r="N75" s="225">
        <v>4</v>
      </c>
      <c r="O75" s="225">
        <v>4</v>
      </c>
      <c r="P75" s="235">
        <v>2</v>
      </c>
      <c r="Q75" s="225">
        <v>3</v>
      </c>
      <c r="R75" s="237">
        <v>5</v>
      </c>
      <c r="S75" s="235">
        <v>3</v>
      </c>
      <c r="T75" s="225">
        <v>3</v>
      </c>
      <c r="U75" s="237">
        <v>4</v>
      </c>
      <c r="V75" s="235">
        <v>2</v>
      </c>
      <c r="W75" s="396">
        <v>2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61</v>
      </c>
      <c r="AH75" s="186">
        <v>127</v>
      </c>
      <c r="AI75" s="186">
        <v>14</v>
      </c>
    </row>
    <row r="76" spans="1:35" ht="15" customHeight="1" thickBot="1" x14ac:dyDescent="0.4">
      <c r="A76" s="496"/>
      <c r="B76" s="519"/>
      <c r="C76" s="522"/>
      <c r="D76" s="45" t="s">
        <v>355</v>
      </c>
      <c r="E76" s="46" t="s">
        <v>16</v>
      </c>
      <c r="F76" s="224">
        <v>3</v>
      </c>
      <c r="G76" s="237">
        <v>5</v>
      </c>
      <c r="H76" s="225">
        <v>4</v>
      </c>
      <c r="I76" s="225">
        <v>3</v>
      </c>
      <c r="J76" s="225">
        <v>3</v>
      </c>
      <c r="K76" s="237">
        <v>5</v>
      </c>
      <c r="L76" s="237">
        <v>4</v>
      </c>
      <c r="M76" s="237">
        <v>4</v>
      </c>
      <c r="N76" s="237">
        <v>5</v>
      </c>
      <c r="O76" s="225">
        <v>4</v>
      </c>
      <c r="P76" s="225">
        <v>3</v>
      </c>
      <c r="Q76" s="225">
        <v>3</v>
      </c>
      <c r="R76" s="237">
        <v>5</v>
      </c>
      <c r="S76" s="237">
        <v>5</v>
      </c>
      <c r="T76" s="235">
        <v>2</v>
      </c>
      <c r="U76" s="225">
        <v>3</v>
      </c>
      <c r="V76" s="235">
        <v>2</v>
      </c>
      <c r="W76" s="396">
        <v>2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65</v>
      </c>
      <c r="AH76" s="186">
        <v>192</v>
      </c>
      <c r="AI76" s="186">
        <v>14</v>
      </c>
    </row>
    <row r="77" spans="1:35" ht="15.75" hidden="1" customHeight="1" x14ac:dyDescent="0.35">
      <c r="A77" s="496"/>
      <c r="B77" s="519"/>
      <c r="C77" s="522"/>
      <c r="D77" s="45" t="s">
        <v>355</v>
      </c>
      <c r="E77" s="46" t="s">
        <v>17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192</v>
      </c>
      <c r="AI77" s="186">
        <v>14</v>
      </c>
    </row>
    <row r="78" spans="1:35" ht="15.75" hidden="1" customHeight="1" thickBot="1" x14ac:dyDescent="0.4">
      <c r="A78" s="497"/>
      <c r="B78" s="520"/>
      <c r="C78" s="523"/>
      <c r="D78" s="47" t="s">
        <v>355</v>
      </c>
      <c r="E78" s="48" t="s">
        <v>18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192</v>
      </c>
      <c r="AI78" s="187">
        <v>14</v>
      </c>
    </row>
    <row r="79" spans="1:35" ht="15" customHeight="1" x14ac:dyDescent="0.35">
      <c r="A79" s="495">
        <v>15</v>
      </c>
      <c r="B79" s="518">
        <v>14</v>
      </c>
      <c r="C79" s="521" t="s">
        <v>357</v>
      </c>
      <c r="D79" s="43" t="s">
        <v>357</v>
      </c>
      <c r="E79" s="44" t="s">
        <v>14</v>
      </c>
      <c r="F79" s="353">
        <v>4</v>
      </c>
      <c r="G79" s="222">
        <v>4</v>
      </c>
      <c r="H79" s="240">
        <v>3</v>
      </c>
      <c r="I79" s="236">
        <v>4</v>
      </c>
      <c r="J79" s="222">
        <v>3</v>
      </c>
      <c r="K79" s="240">
        <v>3</v>
      </c>
      <c r="L79" s="240">
        <v>2</v>
      </c>
      <c r="M79" s="222">
        <v>3</v>
      </c>
      <c r="N79" s="240">
        <v>3</v>
      </c>
      <c r="O79" s="238">
        <v>6</v>
      </c>
      <c r="P79" s="236">
        <v>4</v>
      </c>
      <c r="Q79" s="238">
        <v>5</v>
      </c>
      <c r="R79" s="222">
        <v>4</v>
      </c>
      <c r="S79" s="222">
        <v>4</v>
      </c>
      <c r="T79" s="222">
        <v>3</v>
      </c>
      <c r="U79" s="236">
        <v>4</v>
      </c>
      <c r="V79" s="222">
        <v>3</v>
      </c>
      <c r="W79" s="390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65</v>
      </c>
      <c r="AH79" s="185">
        <v>65</v>
      </c>
      <c r="AI79" s="185">
        <v>19</v>
      </c>
    </row>
    <row r="80" spans="1:35" ht="15" customHeight="1" x14ac:dyDescent="0.35">
      <c r="A80" s="496"/>
      <c r="B80" s="519"/>
      <c r="C80" s="522"/>
      <c r="D80" s="45" t="s">
        <v>357</v>
      </c>
      <c r="E80" s="46" t="s">
        <v>15</v>
      </c>
      <c r="F80" s="354">
        <v>4</v>
      </c>
      <c r="G80" s="225">
        <v>4</v>
      </c>
      <c r="H80" s="239">
        <v>6</v>
      </c>
      <c r="I80" s="235">
        <v>2</v>
      </c>
      <c r="J80" s="237">
        <v>4</v>
      </c>
      <c r="K80" s="225">
        <v>4</v>
      </c>
      <c r="L80" s="235">
        <v>2</v>
      </c>
      <c r="M80" s="235">
        <v>2</v>
      </c>
      <c r="N80" s="225">
        <v>4</v>
      </c>
      <c r="O80" s="237">
        <v>5</v>
      </c>
      <c r="P80" s="237">
        <v>4</v>
      </c>
      <c r="Q80" s="237">
        <v>4</v>
      </c>
      <c r="R80" s="225">
        <v>4</v>
      </c>
      <c r="S80" s="225">
        <v>4</v>
      </c>
      <c r="T80" s="237">
        <v>4</v>
      </c>
      <c r="U80" s="225">
        <v>3</v>
      </c>
      <c r="V80" s="235">
        <v>2</v>
      </c>
      <c r="W80" s="393">
        <v>5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67</v>
      </c>
      <c r="AH80" s="186">
        <v>132</v>
      </c>
      <c r="AI80" s="186">
        <v>24</v>
      </c>
    </row>
    <row r="81" spans="1:35" ht="15" customHeight="1" thickBot="1" x14ac:dyDescent="0.4">
      <c r="A81" s="496"/>
      <c r="B81" s="519"/>
      <c r="C81" s="522"/>
      <c r="D81" s="45" t="s">
        <v>357</v>
      </c>
      <c r="E81" s="46" t="s">
        <v>16</v>
      </c>
      <c r="F81" s="224">
        <v>3</v>
      </c>
      <c r="G81" s="235">
        <v>3</v>
      </c>
      <c r="H81" s="225">
        <v>4</v>
      </c>
      <c r="I81" s="225">
        <v>3</v>
      </c>
      <c r="J81" s="225">
        <v>3</v>
      </c>
      <c r="K81" s="225">
        <v>4</v>
      </c>
      <c r="L81" s="235">
        <v>2</v>
      </c>
      <c r="M81" s="237">
        <v>4</v>
      </c>
      <c r="N81" s="237">
        <v>5</v>
      </c>
      <c r="O81" s="225">
        <v>4</v>
      </c>
      <c r="P81" s="225">
        <v>3</v>
      </c>
      <c r="Q81" s="225">
        <v>3</v>
      </c>
      <c r="R81" s="225">
        <v>4</v>
      </c>
      <c r="S81" s="225">
        <v>4</v>
      </c>
      <c r="T81" s="235">
        <v>2</v>
      </c>
      <c r="U81" s="237">
        <v>4</v>
      </c>
      <c r="V81" s="235">
        <v>2</v>
      </c>
      <c r="W81" s="391">
        <v>3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60</v>
      </c>
      <c r="AH81" s="186">
        <v>192</v>
      </c>
      <c r="AI81" s="186">
        <v>14</v>
      </c>
    </row>
    <row r="82" spans="1:35" ht="15.75" hidden="1" customHeight="1" x14ac:dyDescent="0.35">
      <c r="A82" s="496"/>
      <c r="B82" s="519"/>
      <c r="C82" s="522"/>
      <c r="D82" s="45" t="s">
        <v>357</v>
      </c>
      <c r="E82" s="46" t="s">
        <v>17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192</v>
      </c>
      <c r="AI82" s="186">
        <v>14</v>
      </c>
    </row>
    <row r="83" spans="1:35" ht="15.75" hidden="1" customHeight="1" thickBot="1" x14ac:dyDescent="0.4">
      <c r="A83" s="497"/>
      <c r="B83" s="520"/>
      <c r="C83" s="523"/>
      <c r="D83" s="47" t="s">
        <v>357</v>
      </c>
      <c r="E83" s="48" t="s">
        <v>18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192</v>
      </c>
      <c r="AI83" s="187">
        <v>14</v>
      </c>
    </row>
    <row r="84" spans="1:35" ht="15" customHeight="1" x14ac:dyDescent="0.35">
      <c r="A84" s="495">
        <v>16</v>
      </c>
      <c r="B84" s="518">
        <v>14</v>
      </c>
      <c r="C84" s="521" t="s">
        <v>358</v>
      </c>
      <c r="D84" s="43" t="s">
        <v>358</v>
      </c>
      <c r="E84" s="44" t="s">
        <v>14</v>
      </c>
      <c r="F84" s="223">
        <v>3</v>
      </c>
      <c r="G84" s="238">
        <v>6</v>
      </c>
      <c r="H84" s="236">
        <v>5</v>
      </c>
      <c r="I84" s="222">
        <v>3</v>
      </c>
      <c r="J84" s="240">
        <v>2</v>
      </c>
      <c r="K84" s="222">
        <v>4</v>
      </c>
      <c r="L84" s="240">
        <v>2</v>
      </c>
      <c r="M84" s="240">
        <v>2</v>
      </c>
      <c r="N84" s="222">
        <v>4</v>
      </c>
      <c r="O84" s="238">
        <v>6</v>
      </c>
      <c r="P84" s="222">
        <v>3</v>
      </c>
      <c r="Q84" s="236">
        <v>4</v>
      </c>
      <c r="R84" s="236">
        <v>5</v>
      </c>
      <c r="S84" s="222">
        <v>4</v>
      </c>
      <c r="T84" s="240">
        <v>2</v>
      </c>
      <c r="U84" s="236">
        <v>4</v>
      </c>
      <c r="V84" s="240">
        <v>2</v>
      </c>
      <c r="W84" s="397">
        <v>2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11</v>
      </c>
    </row>
    <row r="85" spans="1:35" ht="15" customHeight="1" x14ac:dyDescent="0.35">
      <c r="A85" s="496"/>
      <c r="B85" s="519"/>
      <c r="C85" s="522"/>
      <c r="D85" s="45" t="s">
        <v>358</v>
      </c>
      <c r="E85" s="46" t="s">
        <v>15</v>
      </c>
      <c r="F85" s="388">
        <v>5</v>
      </c>
      <c r="G85" s="235">
        <v>3</v>
      </c>
      <c r="H85" s="237">
        <v>5</v>
      </c>
      <c r="I85" s="225">
        <v>3</v>
      </c>
      <c r="J85" s="225">
        <v>3</v>
      </c>
      <c r="K85" s="225">
        <v>4</v>
      </c>
      <c r="L85" s="237">
        <v>4</v>
      </c>
      <c r="M85" s="235">
        <v>2</v>
      </c>
      <c r="N85" s="225">
        <v>4</v>
      </c>
      <c r="O85" s="225">
        <v>4</v>
      </c>
      <c r="P85" s="225">
        <v>3</v>
      </c>
      <c r="Q85" s="225">
        <v>3</v>
      </c>
      <c r="R85" s="237">
        <v>5</v>
      </c>
      <c r="S85" s="235">
        <v>3</v>
      </c>
      <c r="T85" s="225">
        <v>3</v>
      </c>
      <c r="U85" s="237">
        <v>4</v>
      </c>
      <c r="V85" s="225">
        <v>3</v>
      </c>
      <c r="W85" s="391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64</v>
      </c>
      <c r="AH85" s="186">
        <v>127</v>
      </c>
      <c r="AI85" s="186">
        <v>14</v>
      </c>
    </row>
    <row r="86" spans="1:35" ht="15" customHeight="1" thickBot="1" x14ac:dyDescent="0.4">
      <c r="A86" s="496"/>
      <c r="B86" s="519"/>
      <c r="C86" s="522"/>
      <c r="D86" s="45" t="s">
        <v>358</v>
      </c>
      <c r="E86" s="46" t="s">
        <v>16</v>
      </c>
      <c r="F86" s="224">
        <v>3</v>
      </c>
      <c r="G86" s="235">
        <v>3</v>
      </c>
      <c r="H86" s="225">
        <v>4</v>
      </c>
      <c r="I86" s="225">
        <v>3</v>
      </c>
      <c r="J86" s="225">
        <v>3</v>
      </c>
      <c r="K86" s="225">
        <v>4</v>
      </c>
      <c r="L86" s="239">
        <v>6</v>
      </c>
      <c r="M86" s="235">
        <v>2</v>
      </c>
      <c r="N86" s="225">
        <v>4</v>
      </c>
      <c r="O86" s="239">
        <v>6</v>
      </c>
      <c r="P86" s="225">
        <v>3</v>
      </c>
      <c r="Q86" s="225">
        <v>3</v>
      </c>
      <c r="R86" s="225">
        <v>4</v>
      </c>
      <c r="S86" s="239">
        <v>6</v>
      </c>
      <c r="T86" s="237">
        <v>4</v>
      </c>
      <c r="U86" s="235">
        <v>2</v>
      </c>
      <c r="V86" s="225">
        <v>3</v>
      </c>
      <c r="W86" s="396">
        <v>2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65</v>
      </c>
      <c r="AH86" s="186">
        <v>192</v>
      </c>
      <c r="AI86" s="186">
        <v>14</v>
      </c>
    </row>
    <row r="87" spans="1:35" ht="15.75" hidden="1" customHeight="1" x14ac:dyDescent="0.35">
      <c r="A87" s="496"/>
      <c r="B87" s="519"/>
      <c r="C87" s="522"/>
      <c r="D87" s="45" t="s">
        <v>358</v>
      </c>
      <c r="E87" s="46" t="s">
        <v>17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192</v>
      </c>
      <c r="AI87" s="186">
        <v>14</v>
      </c>
    </row>
    <row r="88" spans="1:35" ht="15.75" hidden="1" customHeight="1" thickBot="1" x14ac:dyDescent="0.4">
      <c r="A88" s="497"/>
      <c r="B88" s="520"/>
      <c r="C88" s="523"/>
      <c r="D88" s="47" t="s">
        <v>358</v>
      </c>
      <c r="E88" s="48" t="s">
        <v>18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192</v>
      </c>
      <c r="AI88" s="187">
        <v>14</v>
      </c>
    </row>
    <row r="89" spans="1:35" ht="15" customHeight="1" x14ac:dyDescent="0.35">
      <c r="A89" s="495">
        <v>17</v>
      </c>
      <c r="B89" s="518">
        <v>14</v>
      </c>
      <c r="C89" s="521" t="s">
        <v>359</v>
      </c>
      <c r="D89" s="43" t="s">
        <v>359</v>
      </c>
      <c r="E89" s="44" t="s">
        <v>14</v>
      </c>
      <c r="F89" s="353">
        <v>4</v>
      </c>
      <c r="G89" s="222">
        <v>4</v>
      </c>
      <c r="H89" s="222">
        <v>4</v>
      </c>
      <c r="I89" s="222">
        <v>3</v>
      </c>
      <c r="J89" s="240">
        <v>2</v>
      </c>
      <c r="K89" s="222">
        <v>4</v>
      </c>
      <c r="L89" s="222">
        <v>3</v>
      </c>
      <c r="M89" s="240">
        <v>2</v>
      </c>
      <c r="N89" s="222">
        <v>4</v>
      </c>
      <c r="O89" s="222">
        <v>4</v>
      </c>
      <c r="P89" s="236">
        <v>4</v>
      </c>
      <c r="Q89" s="222">
        <v>3</v>
      </c>
      <c r="R89" s="222">
        <v>4</v>
      </c>
      <c r="S89" s="236">
        <v>5</v>
      </c>
      <c r="T89" s="222">
        <v>3</v>
      </c>
      <c r="U89" s="222">
        <v>3</v>
      </c>
      <c r="V89" s="222">
        <v>3</v>
      </c>
      <c r="W89" s="390">
        <v>3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62</v>
      </c>
      <c r="AH89" s="185">
        <v>62</v>
      </c>
      <c r="AI89" s="185">
        <v>9</v>
      </c>
    </row>
    <row r="90" spans="1:35" ht="15" customHeight="1" x14ac:dyDescent="0.35">
      <c r="A90" s="496"/>
      <c r="B90" s="519"/>
      <c r="C90" s="522"/>
      <c r="D90" s="45" t="s">
        <v>359</v>
      </c>
      <c r="E90" s="46" t="s">
        <v>15</v>
      </c>
      <c r="F90" s="224">
        <v>3</v>
      </c>
      <c r="G90" s="225">
        <v>4</v>
      </c>
      <c r="H90" s="237">
        <v>5</v>
      </c>
      <c r="I90" s="225">
        <v>3</v>
      </c>
      <c r="J90" s="225">
        <v>3</v>
      </c>
      <c r="K90" s="225">
        <v>4</v>
      </c>
      <c r="L90" s="237">
        <v>4</v>
      </c>
      <c r="M90" s="225">
        <v>3</v>
      </c>
      <c r="N90" s="237">
        <v>5</v>
      </c>
      <c r="O90" s="225">
        <v>4</v>
      </c>
      <c r="P90" s="225">
        <v>3</v>
      </c>
      <c r="Q90" s="225">
        <v>3</v>
      </c>
      <c r="R90" s="225">
        <v>4</v>
      </c>
      <c r="S90" s="225">
        <v>4</v>
      </c>
      <c r="T90" s="225">
        <v>3</v>
      </c>
      <c r="U90" s="235">
        <v>2</v>
      </c>
      <c r="V90" s="235">
        <v>2</v>
      </c>
      <c r="W90" s="391">
        <v>3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62</v>
      </c>
      <c r="AH90" s="186">
        <v>124</v>
      </c>
      <c r="AI90" s="186">
        <v>9</v>
      </c>
    </row>
    <row r="91" spans="1:35" ht="15" customHeight="1" thickBot="1" x14ac:dyDescent="0.4">
      <c r="A91" s="496"/>
      <c r="B91" s="519"/>
      <c r="C91" s="522"/>
      <c r="D91" s="45" t="s">
        <v>359</v>
      </c>
      <c r="E91" s="46" t="s">
        <v>16</v>
      </c>
      <c r="F91" s="354">
        <v>4</v>
      </c>
      <c r="G91" s="235">
        <v>3</v>
      </c>
      <c r="H91" s="225">
        <v>4</v>
      </c>
      <c r="I91" s="225">
        <v>3</v>
      </c>
      <c r="J91" s="225">
        <v>3</v>
      </c>
      <c r="K91" s="225">
        <v>4</v>
      </c>
      <c r="L91" s="237">
        <v>4</v>
      </c>
      <c r="M91" s="225">
        <v>3</v>
      </c>
      <c r="N91" s="237">
        <v>5</v>
      </c>
      <c r="O91" s="225">
        <v>4</v>
      </c>
      <c r="P91" s="237">
        <v>4</v>
      </c>
      <c r="Q91" s="235">
        <v>2</v>
      </c>
      <c r="R91" s="225">
        <v>4</v>
      </c>
      <c r="S91" s="239">
        <v>6</v>
      </c>
      <c r="T91" s="225">
        <v>3</v>
      </c>
      <c r="U91" s="237">
        <v>4</v>
      </c>
      <c r="V91" s="235">
        <v>2</v>
      </c>
      <c r="W91" s="393">
        <v>6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68</v>
      </c>
      <c r="AH91" s="186">
        <v>192</v>
      </c>
      <c r="AI91" s="186">
        <v>14</v>
      </c>
    </row>
    <row r="92" spans="1:35" ht="15.75" hidden="1" customHeight="1" x14ac:dyDescent="0.35">
      <c r="A92" s="496"/>
      <c r="B92" s="519"/>
      <c r="C92" s="522"/>
      <c r="D92" s="45" t="s">
        <v>359</v>
      </c>
      <c r="E92" s="46" t="s">
        <v>17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192</v>
      </c>
      <c r="AI92" s="186">
        <v>14</v>
      </c>
    </row>
    <row r="93" spans="1:35" ht="15.75" hidden="1" customHeight="1" thickBot="1" x14ac:dyDescent="0.4">
      <c r="A93" s="497"/>
      <c r="B93" s="520"/>
      <c r="C93" s="523"/>
      <c r="D93" s="47" t="s">
        <v>359</v>
      </c>
      <c r="E93" s="48" t="s">
        <v>18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192</v>
      </c>
      <c r="AI93" s="187">
        <v>14</v>
      </c>
    </row>
    <row r="94" spans="1:35" ht="15" customHeight="1" x14ac:dyDescent="0.35">
      <c r="A94" s="495">
        <v>18</v>
      </c>
      <c r="B94" s="518">
        <v>18</v>
      </c>
      <c r="C94" s="521" t="s">
        <v>361</v>
      </c>
      <c r="D94" s="43" t="s">
        <v>361</v>
      </c>
      <c r="E94" s="44" t="s">
        <v>14</v>
      </c>
      <c r="F94" s="353">
        <v>4</v>
      </c>
      <c r="G94" s="222">
        <v>4</v>
      </c>
      <c r="H94" s="236">
        <v>5</v>
      </c>
      <c r="I94" s="236">
        <v>4</v>
      </c>
      <c r="J94" s="222">
        <v>3</v>
      </c>
      <c r="K94" s="240">
        <v>3</v>
      </c>
      <c r="L94" s="222">
        <v>3</v>
      </c>
      <c r="M94" s="222">
        <v>3</v>
      </c>
      <c r="N94" s="238">
        <v>6</v>
      </c>
      <c r="O94" s="236">
        <v>5</v>
      </c>
      <c r="P94" s="236">
        <v>4</v>
      </c>
      <c r="Q94" s="222">
        <v>3</v>
      </c>
      <c r="R94" s="222">
        <v>4</v>
      </c>
      <c r="S94" s="236">
        <v>5</v>
      </c>
      <c r="T94" s="236">
        <v>4</v>
      </c>
      <c r="U94" s="222">
        <v>3</v>
      </c>
      <c r="V94" s="222">
        <v>3</v>
      </c>
      <c r="W94" s="390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69</v>
      </c>
      <c r="AH94" s="185">
        <v>69</v>
      </c>
      <c r="AI94" s="185">
        <v>41</v>
      </c>
    </row>
    <row r="95" spans="1:35" ht="15" customHeight="1" x14ac:dyDescent="0.35">
      <c r="A95" s="496"/>
      <c r="B95" s="519"/>
      <c r="C95" s="522"/>
      <c r="D95" s="45" t="s">
        <v>361</v>
      </c>
      <c r="E95" s="46" t="s">
        <v>15</v>
      </c>
      <c r="F95" s="354">
        <v>4</v>
      </c>
      <c r="G95" s="225">
        <v>4</v>
      </c>
      <c r="H95" s="235">
        <v>3</v>
      </c>
      <c r="I95" s="225">
        <v>3</v>
      </c>
      <c r="J95" s="225">
        <v>3</v>
      </c>
      <c r="K95" s="225">
        <v>4</v>
      </c>
      <c r="L95" s="225">
        <v>3</v>
      </c>
      <c r="M95" s="235">
        <v>2</v>
      </c>
      <c r="N95" s="237">
        <v>5</v>
      </c>
      <c r="O95" s="225">
        <v>4</v>
      </c>
      <c r="P95" s="225">
        <v>3</v>
      </c>
      <c r="Q95" s="225">
        <v>3</v>
      </c>
      <c r="R95" s="225">
        <v>4</v>
      </c>
      <c r="S95" s="225">
        <v>4</v>
      </c>
      <c r="T95" s="225">
        <v>3</v>
      </c>
      <c r="U95" s="235">
        <v>2</v>
      </c>
      <c r="V95" s="235">
        <v>2</v>
      </c>
      <c r="W95" s="391">
        <v>3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59</v>
      </c>
      <c r="AH95" s="186">
        <v>128</v>
      </c>
      <c r="AI95" s="186">
        <v>18</v>
      </c>
    </row>
    <row r="96" spans="1:35" ht="15" customHeight="1" thickBot="1" x14ac:dyDescent="0.4">
      <c r="A96" s="496"/>
      <c r="B96" s="519"/>
      <c r="C96" s="522"/>
      <c r="D96" s="45" t="s">
        <v>361</v>
      </c>
      <c r="E96" s="46" t="s">
        <v>16</v>
      </c>
      <c r="F96" s="224">
        <v>3</v>
      </c>
      <c r="G96" s="235">
        <v>3</v>
      </c>
      <c r="H96" s="239">
        <v>6</v>
      </c>
      <c r="I96" s="225">
        <v>3</v>
      </c>
      <c r="J96" s="237">
        <v>4</v>
      </c>
      <c r="K96" s="225">
        <v>4</v>
      </c>
      <c r="L96" s="225">
        <v>3</v>
      </c>
      <c r="M96" s="237">
        <v>4</v>
      </c>
      <c r="N96" s="225">
        <v>4</v>
      </c>
      <c r="O96" s="225">
        <v>4</v>
      </c>
      <c r="P96" s="237">
        <v>4</v>
      </c>
      <c r="Q96" s="225">
        <v>3</v>
      </c>
      <c r="R96" s="237">
        <v>5</v>
      </c>
      <c r="S96" s="225">
        <v>4</v>
      </c>
      <c r="T96" s="225">
        <v>3</v>
      </c>
      <c r="U96" s="237">
        <v>4</v>
      </c>
      <c r="V96" s="225">
        <v>3</v>
      </c>
      <c r="W96" s="391">
        <v>3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67</v>
      </c>
      <c r="AH96" s="186">
        <v>195</v>
      </c>
      <c r="AI96" s="186">
        <v>18</v>
      </c>
    </row>
    <row r="97" spans="1:35" ht="15.75" hidden="1" customHeight="1" x14ac:dyDescent="0.35">
      <c r="A97" s="496"/>
      <c r="B97" s="519"/>
      <c r="C97" s="522"/>
      <c r="D97" s="45" t="s">
        <v>361</v>
      </c>
      <c r="E97" s="46" t="s">
        <v>17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195</v>
      </c>
      <c r="AI97" s="186">
        <v>18</v>
      </c>
    </row>
    <row r="98" spans="1:35" ht="15.75" hidden="1" customHeight="1" thickBot="1" x14ac:dyDescent="0.4">
      <c r="A98" s="497"/>
      <c r="B98" s="520"/>
      <c r="C98" s="523"/>
      <c r="D98" s="47" t="s">
        <v>361</v>
      </c>
      <c r="E98" s="48" t="s">
        <v>18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195</v>
      </c>
      <c r="AI98" s="187">
        <v>18</v>
      </c>
    </row>
    <row r="99" spans="1:35" ht="15" customHeight="1" x14ac:dyDescent="0.35">
      <c r="A99" s="495">
        <v>19</v>
      </c>
      <c r="B99" s="518">
        <v>19</v>
      </c>
      <c r="C99" s="521" t="s">
        <v>362</v>
      </c>
      <c r="D99" s="43" t="s">
        <v>362</v>
      </c>
      <c r="E99" s="44" t="s">
        <v>14</v>
      </c>
      <c r="F99" s="223">
        <v>3</v>
      </c>
      <c r="G99" s="236">
        <v>5</v>
      </c>
      <c r="H99" s="236">
        <v>5</v>
      </c>
      <c r="I99" s="222">
        <v>3</v>
      </c>
      <c r="J99" s="222">
        <v>3</v>
      </c>
      <c r="K99" s="222">
        <v>4</v>
      </c>
      <c r="L99" s="222">
        <v>3</v>
      </c>
      <c r="M99" s="238">
        <v>5</v>
      </c>
      <c r="N99" s="222">
        <v>4</v>
      </c>
      <c r="O99" s="236">
        <v>5</v>
      </c>
      <c r="P99" s="222">
        <v>3</v>
      </c>
      <c r="Q99" s="236">
        <v>4</v>
      </c>
      <c r="R99" s="236">
        <v>5</v>
      </c>
      <c r="S99" s="240">
        <v>3</v>
      </c>
      <c r="T99" s="236">
        <v>4</v>
      </c>
      <c r="U99" s="240">
        <v>2</v>
      </c>
      <c r="V99" s="240">
        <v>2</v>
      </c>
      <c r="W99" s="390">
        <v>3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66</v>
      </c>
      <c r="AH99" s="185">
        <v>66</v>
      </c>
      <c r="AI99" s="185">
        <v>26</v>
      </c>
    </row>
    <row r="100" spans="1:35" ht="15" customHeight="1" x14ac:dyDescent="0.35">
      <c r="A100" s="496"/>
      <c r="B100" s="519"/>
      <c r="C100" s="522"/>
      <c r="D100" s="45" t="s">
        <v>362</v>
      </c>
      <c r="E100" s="46" t="s">
        <v>15</v>
      </c>
      <c r="F100" s="224">
        <v>3</v>
      </c>
      <c r="G100" s="237">
        <v>5</v>
      </c>
      <c r="H100" s="237">
        <v>5</v>
      </c>
      <c r="I100" s="225">
        <v>3</v>
      </c>
      <c r="J100" s="225">
        <v>3</v>
      </c>
      <c r="K100" s="225">
        <v>4</v>
      </c>
      <c r="L100" s="235">
        <v>2</v>
      </c>
      <c r="M100" s="225">
        <v>3</v>
      </c>
      <c r="N100" s="239">
        <v>6</v>
      </c>
      <c r="O100" s="237">
        <v>5</v>
      </c>
      <c r="P100" s="225">
        <v>3</v>
      </c>
      <c r="Q100" s="225">
        <v>3</v>
      </c>
      <c r="R100" s="235">
        <v>3</v>
      </c>
      <c r="S100" s="225">
        <v>4</v>
      </c>
      <c r="T100" s="239">
        <v>5</v>
      </c>
      <c r="U100" s="225">
        <v>3</v>
      </c>
      <c r="V100" s="225">
        <v>3</v>
      </c>
      <c r="W100" s="395">
        <v>4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67</v>
      </c>
      <c r="AH100" s="186">
        <v>133</v>
      </c>
      <c r="AI100" s="186">
        <v>27</v>
      </c>
    </row>
    <row r="101" spans="1:35" ht="15" customHeight="1" thickBot="1" x14ac:dyDescent="0.4">
      <c r="A101" s="496"/>
      <c r="B101" s="519"/>
      <c r="C101" s="522"/>
      <c r="D101" s="45" t="s">
        <v>362</v>
      </c>
      <c r="E101" s="46" t="s">
        <v>16</v>
      </c>
      <c r="F101" s="354">
        <v>4</v>
      </c>
      <c r="G101" s="225">
        <v>4</v>
      </c>
      <c r="H101" s="225">
        <v>4</v>
      </c>
      <c r="I101" s="237">
        <v>4</v>
      </c>
      <c r="J101" s="235">
        <v>2</v>
      </c>
      <c r="K101" s="235">
        <v>3</v>
      </c>
      <c r="L101" s="235">
        <v>2</v>
      </c>
      <c r="M101" s="237">
        <v>4</v>
      </c>
      <c r="N101" s="237">
        <v>5</v>
      </c>
      <c r="O101" s="225">
        <v>4</v>
      </c>
      <c r="P101" s="235">
        <v>2</v>
      </c>
      <c r="Q101" s="225">
        <v>3</v>
      </c>
      <c r="R101" s="225">
        <v>4</v>
      </c>
      <c r="S101" s="237">
        <v>5</v>
      </c>
      <c r="T101" s="239">
        <v>5</v>
      </c>
      <c r="U101" s="235">
        <v>2</v>
      </c>
      <c r="V101" s="235">
        <v>2</v>
      </c>
      <c r="W101" s="395">
        <v>4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63</v>
      </c>
      <c r="AH101" s="186">
        <v>196</v>
      </c>
      <c r="AI101" s="186">
        <v>19</v>
      </c>
    </row>
    <row r="102" spans="1:35" ht="15.75" hidden="1" customHeight="1" x14ac:dyDescent="0.35">
      <c r="A102" s="496"/>
      <c r="B102" s="519"/>
      <c r="C102" s="522"/>
      <c r="D102" s="45" t="s">
        <v>362</v>
      </c>
      <c r="E102" s="46" t="s">
        <v>17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196</v>
      </c>
      <c r="AI102" s="186">
        <v>19</v>
      </c>
    </row>
    <row r="103" spans="1:35" ht="15.75" hidden="1" customHeight="1" thickBot="1" x14ac:dyDescent="0.4">
      <c r="A103" s="497"/>
      <c r="B103" s="520"/>
      <c r="C103" s="523"/>
      <c r="D103" s="47" t="s">
        <v>362</v>
      </c>
      <c r="E103" s="48" t="s">
        <v>18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196</v>
      </c>
      <c r="AI103" s="187">
        <v>19</v>
      </c>
    </row>
    <row r="104" spans="1:35" ht="15" customHeight="1" x14ac:dyDescent="0.35">
      <c r="A104" s="495">
        <v>20</v>
      </c>
      <c r="B104" s="518">
        <v>20</v>
      </c>
      <c r="C104" s="521" t="s">
        <v>3</v>
      </c>
      <c r="D104" s="43" t="s">
        <v>3</v>
      </c>
      <c r="E104" s="44" t="s">
        <v>14</v>
      </c>
      <c r="F104" s="353">
        <v>4</v>
      </c>
      <c r="G104" s="236">
        <v>5</v>
      </c>
      <c r="H104" s="236">
        <v>5</v>
      </c>
      <c r="I104" s="222">
        <v>3</v>
      </c>
      <c r="J104" s="222">
        <v>3</v>
      </c>
      <c r="K104" s="236">
        <v>5</v>
      </c>
      <c r="L104" s="222">
        <v>3</v>
      </c>
      <c r="M104" s="240">
        <v>2</v>
      </c>
      <c r="N104" s="222">
        <v>4</v>
      </c>
      <c r="O104" s="222">
        <v>4</v>
      </c>
      <c r="P104" s="236">
        <v>4</v>
      </c>
      <c r="Q104" s="222">
        <v>3</v>
      </c>
      <c r="R104" s="240">
        <v>3</v>
      </c>
      <c r="S104" s="222">
        <v>4</v>
      </c>
      <c r="T104" s="222">
        <v>3</v>
      </c>
      <c r="U104" s="240">
        <v>2</v>
      </c>
      <c r="V104" s="240">
        <v>2</v>
      </c>
      <c r="W104" s="392">
        <v>4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63</v>
      </c>
      <c r="AH104" s="185">
        <v>63</v>
      </c>
      <c r="AI104" s="185">
        <v>11</v>
      </c>
    </row>
    <row r="105" spans="1:35" ht="15" customHeight="1" x14ac:dyDescent="0.35">
      <c r="A105" s="496"/>
      <c r="B105" s="519"/>
      <c r="C105" s="522"/>
      <c r="D105" s="45" t="s">
        <v>3</v>
      </c>
      <c r="E105" s="46" t="s">
        <v>15</v>
      </c>
      <c r="F105" s="354">
        <v>4</v>
      </c>
      <c r="G105" s="239">
        <v>6</v>
      </c>
      <c r="H105" s="237">
        <v>5</v>
      </c>
      <c r="I105" s="225">
        <v>3</v>
      </c>
      <c r="J105" s="225">
        <v>3</v>
      </c>
      <c r="K105" s="237">
        <v>5</v>
      </c>
      <c r="L105" s="225">
        <v>3</v>
      </c>
      <c r="M105" s="235">
        <v>2</v>
      </c>
      <c r="N105" s="237">
        <v>5</v>
      </c>
      <c r="O105" s="225">
        <v>4</v>
      </c>
      <c r="P105" s="225">
        <v>3</v>
      </c>
      <c r="Q105" s="237">
        <v>4</v>
      </c>
      <c r="R105" s="225">
        <v>4</v>
      </c>
      <c r="S105" s="225">
        <v>4</v>
      </c>
      <c r="T105" s="225">
        <v>3</v>
      </c>
      <c r="U105" s="225">
        <v>3</v>
      </c>
      <c r="V105" s="225">
        <v>3</v>
      </c>
      <c r="W105" s="391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67</v>
      </c>
      <c r="AH105" s="186">
        <v>130</v>
      </c>
      <c r="AI105" s="186">
        <v>22</v>
      </c>
    </row>
    <row r="106" spans="1:35" ht="15" customHeight="1" thickBot="1" x14ac:dyDescent="0.4">
      <c r="A106" s="496"/>
      <c r="B106" s="519"/>
      <c r="C106" s="522"/>
      <c r="D106" s="45" t="s">
        <v>3</v>
      </c>
      <c r="E106" s="46" t="s">
        <v>16</v>
      </c>
      <c r="F106" s="388">
        <v>5</v>
      </c>
      <c r="G106" s="237">
        <v>5</v>
      </c>
      <c r="H106" s="237">
        <v>5</v>
      </c>
      <c r="I106" s="225">
        <v>3</v>
      </c>
      <c r="J106" s="225">
        <v>3</v>
      </c>
      <c r="K106" s="225">
        <v>4</v>
      </c>
      <c r="L106" s="225">
        <v>3</v>
      </c>
      <c r="M106" s="225">
        <v>3</v>
      </c>
      <c r="N106" s="237">
        <v>5</v>
      </c>
      <c r="O106" s="237">
        <v>5</v>
      </c>
      <c r="P106" s="237">
        <v>4</v>
      </c>
      <c r="Q106" s="225">
        <v>3</v>
      </c>
      <c r="R106" s="225">
        <v>4</v>
      </c>
      <c r="S106" s="225">
        <v>4</v>
      </c>
      <c r="T106" s="225">
        <v>3</v>
      </c>
      <c r="U106" s="235">
        <v>2</v>
      </c>
      <c r="V106" s="225">
        <v>3</v>
      </c>
      <c r="W106" s="391">
        <v>3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67</v>
      </c>
      <c r="AH106" s="186">
        <v>197</v>
      </c>
      <c r="AI106" s="186">
        <v>20</v>
      </c>
    </row>
    <row r="107" spans="1:35" ht="15.75" hidden="1" customHeight="1" x14ac:dyDescent="0.35">
      <c r="A107" s="496"/>
      <c r="B107" s="519"/>
      <c r="C107" s="522"/>
      <c r="D107" s="45" t="s">
        <v>3</v>
      </c>
      <c r="E107" s="46" t="s">
        <v>17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197</v>
      </c>
      <c r="AI107" s="186">
        <v>20</v>
      </c>
    </row>
    <row r="108" spans="1:35" ht="15.75" hidden="1" customHeight="1" thickBot="1" x14ac:dyDescent="0.4">
      <c r="A108" s="497"/>
      <c r="B108" s="520"/>
      <c r="C108" s="523"/>
      <c r="D108" s="47" t="s">
        <v>3</v>
      </c>
      <c r="E108" s="48" t="s">
        <v>18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197</v>
      </c>
      <c r="AI108" s="187">
        <v>20</v>
      </c>
    </row>
    <row r="109" spans="1:35" ht="15" customHeight="1" x14ac:dyDescent="0.35">
      <c r="A109" s="495">
        <v>21</v>
      </c>
      <c r="B109" s="518">
        <v>20</v>
      </c>
      <c r="C109" s="521" t="s">
        <v>364</v>
      </c>
      <c r="D109" s="43" t="s">
        <v>364</v>
      </c>
      <c r="E109" s="44" t="s">
        <v>14</v>
      </c>
      <c r="F109" s="223">
        <v>3</v>
      </c>
      <c r="G109" s="222">
        <v>4</v>
      </c>
      <c r="H109" s="222">
        <v>4</v>
      </c>
      <c r="I109" s="236">
        <v>4</v>
      </c>
      <c r="J109" s="240">
        <v>2</v>
      </c>
      <c r="K109" s="240">
        <v>3</v>
      </c>
      <c r="L109" s="222">
        <v>3</v>
      </c>
      <c r="M109" s="240">
        <v>2</v>
      </c>
      <c r="N109" s="238">
        <v>6</v>
      </c>
      <c r="O109" s="222">
        <v>4</v>
      </c>
      <c r="P109" s="240">
        <v>2</v>
      </c>
      <c r="Q109" s="222">
        <v>3</v>
      </c>
      <c r="R109" s="236">
        <v>5</v>
      </c>
      <c r="S109" s="236">
        <v>5</v>
      </c>
      <c r="T109" s="240">
        <v>2</v>
      </c>
      <c r="U109" s="240">
        <v>2</v>
      </c>
      <c r="V109" s="240">
        <v>2</v>
      </c>
      <c r="W109" s="392">
        <v>4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60</v>
      </c>
      <c r="AH109" s="185">
        <v>60</v>
      </c>
      <c r="AI109" s="185">
        <v>6</v>
      </c>
    </row>
    <row r="110" spans="1:35" ht="15" customHeight="1" x14ac:dyDescent="0.35">
      <c r="A110" s="496"/>
      <c r="B110" s="519"/>
      <c r="C110" s="522"/>
      <c r="D110" s="45" t="s">
        <v>364</v>
      </c>
      <c r="E110" s="46" t="s">
        <v>15</v>
      </c>
      <c r="F110" s="354">
        <v>4</v>
      </c>
      <c r="G110" s="237">
        <v>5</v>
      </c>
      <c r="H110" s="237">
        <v>5</v>
      </c>
      <c r="I110" s="225">
        <v>3</v>
      </c>
      <c r="J110" s="237">
        <v>4</v>
      </c>
      <c r="K110" s="225">
        <v>4</v>
      </c>
      <c r="L110" s="225">
        <v>3</v>
      </c>
      <c r="M110" s="225">
        <v>3</v>
      </c>
      <c r="N110" s="237">
        <v>5</v>
      </c>
      <c r="O110" s="239">
        <v>8</v>
      </c>
      <c r="P110" s="235">
        <v>2</v>
      </c>
      <c r="Q110" s="237">
        <v>4</v>
      </c>
      <c r="R110" s="235">
        <v>3</v>
      </c>
      <c r="S110" s="235">
        <v>3</v>
      </c>
      <c r="T110" s="225">
        <v>3</v>
      </c>
      <c r="U110" s="239">
        <v>5</v>
      </c>
      <c r="V110" s="235">
        <v>2</v>
      </c>
      <c r="W110" s="391">
        <v>3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69</v>
      </c>
      <c r="AH110" s="186">
        <v>129</v>
      </c>
      <c r="AI110" s="186">
        <v>20</v>
      </c>
    </row>
    <row r="111" spans="1:35" ht="15" customHeight="1" thickBot="1" x14ac:dyDescent="0.4">
      <c r="A111" s="496"/>
      <c r="B111" s="519"/>
      <c r="C111" s="522"/>
      <c r="D111" s="45" t="s">
        <v>364</v>
      </c>
      <c r="E111" s="46" t="s">
        <v>16</v>
      </c>
      <c r="F111" s="224">
        <v>3</v>
      </c>
      <c r="G111" s="225">
        <v>4</v>
      </c>
      <c r="H111" s="239">
        <v>6</v>
      </c>
      <c r="I111" s="225">
        <v>3</v>
      </c>
      <c r="J111" s="225">
        <v>3</v>
      </c>
      <c r="K111" s="225">
        <v>4</v>
      </c>
      <c r="L111" s="225">
        <v>3</v>
      </c>
      <c r="M111" s="225">
        <v>3</v>
      </c>
      <c r="N111" s="237">
        <v>5</v>
      </c>
      <c r="O111" s="239">
        <v>6</v>
      </c>
      <c r="P111" s="225">
        <v>3</v>
      </c>
      <c r="Q111" s="237">
        <v>4</v>
      </c>
      <c r="R111" s="225">
        <v>4</v>
      </c>
      <c r="S111" s="237">
        <v>5</v>
      </c>
      <c r="T111" s="235">
        <v>2</v>
      </c>
      <c r="U111" s="239">
        <v>5</v>
      </c>
      <c r="V111" s="235">
        <v>2</v>
      </c>
      <c r="W111" s="391">
        <v>3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68</v>
      </c>
      <c r="AH111" s="186">
        <v>197</v>
      </c>
      <c r="AI111" s="186">
        <v>20</v>
      </c>
    </row>
    <row r="112" spans="1:35" ht="15.75" hidden="1" customHeight="1" x14ac:dyDescent="0.35">
      <c r="A112" s="496"/>
      <c r="B112" s="519"/>
      <c r="C112" s="522"/>
      <c r="D112" s="45" t="s">
        <v>364</v>
      </c>
      <c r="E112" s="46" t="s">
        <v>17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197</v>
      </c>
      <c r="AI112" s="186">
        <v>20</v>
      </c>
    </row>
    <row r="113" spans="1:35" ht="15.75" hidden="1" customHeight="1" thickBot="1" x14ac:dyDescent="0.4">
      <c r="A113" s="497"/>
      <c r="B113" s="520"/>
      <c r="C113" s="523"/>
      <c r="D113" s="47" t="s">
        <v>364</v>
      </c>
      <c r="E113" s="48" t="s">
        <v>18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197</v>
      </c>
      <c r="AI113" s="187">
        <v>20</v>
      </c>
    </row>
    <row r="114" spans="1:35" ht="15" customHeight="1" x14ac:dyDescent="0.35">
      <c r="A114" s="495">
        <v>22</v>
      </c>
      <c r="B114" s="518">
        <v>22</v>
      </c>
      <c r="C114" s="521" t="s">
        <v>365</v>
      </c>
      <c r="D114" s="43" t="s">
        <v>365</v>
      </c>
      <c r="E114" s="44" t="s">
        <v>14</v>
      </c>
      <c r="F114" s="353">
        <v>4</v>
      </c>
      <c r="G114" s="240">
        <v>3</v>
      </c>
      <c r="H114" s="238">
        <v>6</v>
      </c>
      <c r="I114" s="238">
        <v>5</v>
      </c>
      <c r="J114" s="222">
        <v>3</v>
      </c>
      <c r="K114" s="238">
        <v>7</v>
      </c>
      <c r="L114" s="222">
        <v>3</v>
      </c>
      <c r="M114" s="240">
        <v>2</v>
      </c>
      <c r="N114" s="222">
        <v>4</v>
      </c>
      <c r="O114" s="236">
        <v>5</v>
      </c>
      <c r="P114" s="240">
        <v>2</v>
      </c>
      <c r="Q114" s="222">
        <v>3</v>
      </c>
      <c r="R114" s="222">
        <v>4</v>
      </c>
      <c r="S114" s="240">
        <v>3</v>
      </c>
      <c r="T114" s="222">
        <v>3</v>
      </c>
      <c r="U114" s="236">
        <v>4</v>
      </c>
      <c r="V114" s="222">
        <v>3</v>
      </c>
      <c r="W114" s="390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67</v>
      </c>
      <c r="AH114" s="185">
        <v>67</v>
      </c>
      <c r="AI114" s="185">
        <v>30</v>
      </c>
    </row>
    <row r="115" spans="1:35" ht="15" customHeight="1" x14ac:dyDescent="0.35">
      <c r="A115" s="496"/>
      <c r="B115" s="519"/>
      <c r="C115" s="522"/>
      <c r="D115" s="45" t="s">
        <v>365</v>
      </c>
      <c r="E115" s="46" t="s">
        <v>15</v>
      </c>
      <c r="F115" s="354">
        <v>4</v>
      </c>
      <c r="G115" s="237">
        <v>5</v>
      </c>
      <c r="H115" s="225">
        <v>4</v>
      </c>
      <c r="I115" s="225">
        <v>3</v>
      </c>
      <c r="J115" s="225">
        <v>3</v>
      </c>
      <c r="K115" s="225">
        <v>4</v>
      </c>
      <c r="L115" s="237">
        <v>4</v>
      </c>
      <c r="M115" s="225">
        <v>3</v>
      </c>
      <c r="N115" s="235">
        <v>3</v>
      </c>
      <c r="O115" s="237">
        <v>5</v>
      </c>
      <c r="P115" s="225">
        <v>3</v>
      </c>
      <c r="Q115" s="225">
        <v>3</v>
      </c>
      <c r="R115" s="237">
        <v>5</v>
      </c>
      <c r="S115" s="239">
        <v>7</v>
      </c>
      <c r="T115" s="237">
        <v>4</v>
      </c>
      <c r="U115" s="237">
        <v>4</v>
      </c>
      <c r="V115" s="225">
        <v>3</v>
      </c>
      <c r="W115" s="396">
        <v>2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69</v>
      </c>
      <c r="AH115" s="186">
        <v>136</v>
      </c>
      <c r="AI115" s="186">
        <v>36</v>
      </c>
    </row>
    <row r="116" spans="1:35" ht="15" customHeight="1" thickBot="1" x14ac:dyDescent="0.4">
      <c r="A116" s="496"/>
      <c r="B116" s="519"/>
      <c r="C116" s="522"/>
      <c r="D116" s="45" t="s">
        <v>365</v>
      </c>
      <c r="E116" s="46" t="s">
        <v>16</v>
      </c>
      <c r="F116" s="354">
        <v>4</v>
      </c>
      <c r="G116" s="225">
        <v>4</v>
      </c>
      <c r="H116" s="237">
        <v>5</v>
      </c>
      <c r="I116" s="235">
        <v>2</v>
      </c>
      <c r="J116" s="235">
        <v>2</v>
      </c>
      <c r="K116" s="239">
        <v>6</v>
      </c>
      <c r="L116" s="225">
        <v>3</v>
      </c>
      <c r="M116" s="225">
        <v>3</v>
      </c>
      <c r="N116" s="237">
        <v>5</v>
      </c>
      <c r="O116" s="225">
        <v>4</v>
      </c>
      <c r="P116" s="235">
        <v>2</v>
      </c>
      <c r="Q116" s="237">
        <v>4</v>
      </c>
      <c r="R116" s="225">
        <v>4</v>
      </c>
      <c r="S116" s="235">
        <v>3</v>
      </c>
      <c r="T116" s="225">
        <v>3</v>
      </c>
      <c r="U116" s="225">
        <v>3</v>
      </c>
      <c r="V116" s="235">
        <v>2</v>
      </c>
      <c r="W116" s="391">
        <v>3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62</v>
      </c>
      <c r="AH116" s="186">
        <v>198</v>
      </c>
      <c r="AI116" s="186">
        <v>22</v>
      </c>
    </row>
    <row r="117" spans="1:35" ht="15.75" hidden="1" customHeight="1" x14ac:dyDescent="0.35">
      <c r="A117" s="496"/>
      <c r="B117" s="519"/>
      <c r="C117" s="522"/>
      <c r="D117" s="45" t="s">
        <v>365</v>
      </c>
      <c r="E117" s="46" t="s">
        <v>17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198</v>
      </c>
      <c r="AI117" s="186">
        <v>22</v>
      </c>
    </row>
    <row r="118" spans="1:35" ht="15.75" hidden="1" customHeight="1" thickBot="1" x14ac:dyDescent="0.4">
      <c r="A118" s="497"/>
      <c r="B118" s="520"/>
      <c r="C118" s="523"/>
      <c r="D118" s="47" t="s">
        <v>365</v>
      </c>
      <c r="E118" s="48" t="s">
        <v>18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198</v>
      </c>
      <c r="AI118" s="187">
        <v>22</v>
      </c>
    </row>
    <row r="119" spans="1:35" ht="15" customHeight="1" x14ac:dyDescent="0.35">
      <c r="A119" s="495">
        <v>23</v>
      </c>
      <c r="B119" s="518">
        <v>23</v>
      </c>
      <c r="C119" s="521" t="s">
        <v>317</v>
      </c>
      <c r="D119" s="43" t="s">
        <v>317</v>
      </c>
      <c r="E119" s="44" t="s">
        <v>14</v>
      </c>
      <c r="F119" s="353">
        <v>4</v>
      </c>
      <c r="G119" s="222">
        <v>4</v>
      </c>
      <c r="H119" s="236">
        <v>5</v>
      </c>
      <c r="I119" s="236">
        <v>4</v>
      </c>
      <c r="J119" s="222">
        <v>3</v>
      </c>
      <c r="K119" s="240">
        <v>3</v>
      </c>
      <c r="L119" s="222">
        <v>3</v>
      </c>
      <c r="M119" s="222">
        <v>3</v>
      </c>
      <c r="N119" s="222">
        <v>4</v>
      </c>
      <c r="O119" s="222">
        <v>4</v>
      </c>
      <c r="P119" s="236">
        <v>4</v>
      </c>
      <c r="Q119" s="238">
        <v>5</v>
      </c>
      <c r="R119" s="222">
        <v>4</v>
      </c>
      <c r="S119" s="240">
        <v>3</v>
      </c>
      <c r="T119" s="238">
        <v>5</v>
      </c>
      <c r="U119" s="222">
        <v>3</v>
      </c>
      <c r="V119" s="222">
        <v>3</v>
      </c>
      <c r="W119" s="390">
        <v>3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67</v>
      </c>
      <c r="AH119" s="185">
        <v>67</v>
      </c>
      <c r="AI119" s="185">
        <v>30</v>
      </c>
    </row>
    <row r="120" spans="1:35" ht="15" customHeight="1" x14ac:dyDescent="0.35">
      <c r="A120" s="496"/>
      <c r="B120" s="519"/>
      <c r="C120" s="522"/>
      <c r="D120" s="45" t="s">
        <v>317</v>
      </c>
      <c r="E120" s="46" t="s">
        <v>15</v>
      </c>
      <c r="F120" s="354">
        <v>4</v>
      </c>
      <c r="G120" s="239">
        <v>6</v>
      </c>
      <c r="H120" s="237">
        <v>5</v>
      </c>
      <c r="I120" s="225">
        <v>3</v>
      </c>
      <c r="J120" s="225">
        <v>3</v>
      </c>
      <c r="K120" s="225">
        <v>4</v>
      </c>
      <c r="L120" s="225">
        <v>3</v>
      </c>
      <c r="M120" s="225">
        <v>3</v>
      </c>
      <c r="N120" s="237">
        <v>5</v>
      </c>
      <c r="O120" s="237">
        <v>5</v>
      </c>
      <c r="P120" s="237">
        <v>4</v>
      </c>
      <c r="Q120" s="235">
        <v>2</v>
      </c>
      <c r="R120" s="237">
        <v>5</v>
      </c>
      <c r="S120" s="225">
        <v>4</v>
      </c>
      <c r="T120" s="225">
        <v>3</v>
      </c>
      <c r="U120" s="225">
        <v>3</v>
      </c>
      <c r="V120" s="235">
        <v>2</v>
      </c>
      <c r="W120" s="391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67</v>
      </c>
      <c r="AH120" s="186">
        <v>134</v>
      </c>
      <c r="AI120" s="186">
        <v>31</v>
      </c>
    </row>
    <row r="121" spans="1:35" ht="15" customHeight="1" thickBot="1" x14ac:dyDescent="0.4">
      <c r="A121" s="496"/>
      <c r="B121" s="519"/>
      <c r="C121" s="522"/>
      <c r="D121" s="45" t="s">
        <v>317</v>
      </c>
      <c r="E121" s="46" t="s">
        <v>16</v>
      </c>
      <c r="F121" s="388">
        <v>5</v>
      </c>
      <c r="G121" s="239">
        <v>6</v>
      </c>
      <c r="H121" s="225">
        <v>4</v>
      </c>
      <c r="I121" s="225">
        <v>3</v>
      </c>
      <c r="J121" s="235">
        <v>2</v>
      </c>
      <c r="K121" s="237">
        <v>5</v>
      </c>
      <c r="L121" s="225">
        <v>3</v>
      </c>
      <c r="M121" s="225">
        <v>3</v>
      </c>
      <c r="N121" s="225">
        <v>4</v>
      </c>
      <c r="O121" s="225">
        <v>4</v>
      </c>
      <c r="P121" s="225">
        <v>3</v>
      </c>
      <c r="Q121" s="225">
        <v>3</v>
      </c>
      <c r="R121" s="225">
        <v>4</v>
      </c>
      <c r="S121" s="235">
        <v>3</v>
      </c>
      <c r="T121" s="225">
        <v>3</v>
      </c>
      <c r="U121" s="225">
        <v>3</v>
      </c>
      <c r="V121" s="225">
        <v>3</v>
      </c>
      <c r="W121" s="395">
        <v>4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65</v>
      </c>
      <c r="AH121" s="186">
        <v>199</v>
      </c>
      <c r="AI121" s="186">
        <v>23</v>
      </c>
    </row>
    <row r="122" spans="1:35" ht="15.75" hidden="1" customHeight="1" x14ac:dyDescent="0.35">
      <c r="A122" s="496"/>
      <c r="B122" s="519"/>
      <c r="C122" s="522"/>
      <c r="D122" s="45" t="s">
        <v>317</v>
      </c>
      <c r="E122" s="46" t="s">
        <v>17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199</v>
      </c>
      <c r="AI122" s="186">
        <v>23</v>
      </c>
    </row>
    <row r="123" spans="1:35" ht="15.75" hidden="1" customHeight="1" thickBot="1" x14ac:dyDescent="0.4">
      <c r="A123" s="497"/>
      <c r="B123" s="520"/>
      <c r="C123" s="523"/>
      <c r="D123" s="47" t="s">
        <v>317</v>
      </c>
      <c r="E123" s="48" t="s">
        <v>18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199</v>
      </c>
      <c r="AI123" s="187">
        <v>23</v>
      </c>
    </row>
    <row r="124" spans="1:35" ht="15" customHeight="1" x14ac:dyDescent="0.35">
      <c r="A124" s="495">
        <v>24</v>
      </c>
      <c r="B124" s="518">
        <v>23</v>
      </c>
      <c r="C124" s="521" t="s">
        <v>342</v>
      </c>
      <c r="D124" s="43" t="s">
        <v>342</v>
      </c>
      <c r="E124" s="44" t="s">
        <v>14</v>
      </c>
      <c r="F124" s="353">
        <v>4</v>
      </c>
      <c r="G124" s="238">
        <v>7</v>
      </c>
      <c r="H124" s="236">
        <v>5</v>
      </c>
      <c r="I124" s="236">
        <v>4</v>
      </c>
      <c r="J124" s="222">
        <v>3</v>
      </c>
      <c r="K124" s="222">
        <v>4</v>
      </c>
      <c r="L124" s="236">
        <v>4</v>
      </c>
      <c r="M124" s="236">
        <v>4</v>
      </c>
      <c r="N124" s="222">
        <v>4</v>
      </c>
      <c r="O124" s="236">
        <v>5</v>
      </c>
      <c r="P124" s="240">
        <v>2</v>
      </c>
      <c r="Q124" s="222">
        <v>3</v>
      </c>
      <c r="R124" s="222">
        <v>4</v>
      </c>
      <c r="S124" s="240">
        <v>3</v>
      </c>
      <c r="T124" s="222">
        <v>3</v>
      </c>
      <c r="U124" s="222">
        <v>3</v>
      </c>
      <c r="V124" s="236">
        <v>4</v>
      </c>
      <c r="W124" s="397">
        <v>2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68</v>
      </c>
      <c r="AH124" s="185">
        <v>68</v>
      </c>
      <c r="AI124" s="185">
        <v>35</v>
      </c>
    </row>
    <row r="125" spans="1:35" ht="15" customHeight="1" x14ac:dyDescent="0.35">
      <c r="A125" s="496"/>
      <c r="B125" s="519"/>
      <c r="C125" s="522"/>
      <c r="D125" s="45" t="s">
        <v>342</v>
      </c>
      <c r="E125" s="46" t="s">
        <v>15</v>
      </c>
      <c r="F125" s="224">
        <v>3</v>
      </c>
      <c r="G125" s="237">
        <v>5</v>
      </c>
      <c r="H125" s="225">
        <v>4</v>
      </c>
      <c r="I125" s="225">
        <v>3</v>
      </c>
      <c r="J125" s="225">
        <v>3</v>
      </c>
      <c r="K125" s="225">
        <v>4</v>
      </c>
      <c r="L125" s="225">
        <v>3</v>
      </c>
      <c r="M125" s="225">
        <v>3</v>
      </c>
      <c r="N125" s="225">
        <v>4</v>
      </c>
      <c r="O125" s="225">
        <v>4</v>
      </c>
      <c r="P125" s="225">
        <v>3</v>
      </c>
      <c r="Q125" s="237">
        <v>4</v>
      </c>
      <c r="R125" s="235">
        <v>3</v>
      </c>
      <c r="S125" s="225">
        <v>4</v>
      </c>
      <c r="T125" s="225">
        <v>3</v>
      </c>
      <c r="U125" s="237">
        <v>4</v>
      </c>
      <c r="V125" s="225">
        <v>3</v>
      </c>
      <c r="W125" s="395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64</v>
      </c>
      <c r="AH125" s="186">
        <v>132</v>
      </c>
      <c r="AI125" s="186">
        <v>24</v>
      </c>
    </row>
    <row r="126" spans="1:35" ht="15" customHeight="1" thickBot="1" x14ac:dyDescent="0.4">
      <c r="A126" s="496"/>
      <c r="B126" s="519"/>
      <c r="C126" s="522"/>
      <c r="D126" s="45" t="s">
        <v>342</v>
      </c>
      <c r="E126" s="46" t="s">
        <v>16</v>
      </c>
      <c r="F126" s="354">
        <v>4</v>
      </c>
      <c r="G126" s="225">
        <v>4</v>
      </c>
      <c r="H126" s="225">
        <v>4</v>
      </c>
      <c r="I126" s="235">
        <v>2</v>
      </c>
      <c r="J126" s="225">
        <v>3</v>
      </c>
      <c r="K126" s="225">
        <v>4</v>
      </c>
      <c r="L126" s="225">
        <v>3</v>
      </c>
      <c r="M126" s="235">
        <v>2</v>
      </c>
      <c r="N126" s="239">
        <v>6</v>
      </c>
      <c r="O126" s="237">
        <v>5</v>
      </c>
      <c r="P126" s="225">
        <v>3</v>
      </c>
      <c r="Q126" s="239">
        <v>5</v>
      </c>
      <c r="R126" s="225">
        <v>4</v>
      </c>
      <c r="S126" s="239">
        <v>6</v>
      </c>
      <c r="T126" s="225">
        <v>3</v>
      </c>
      <c r="U126" s="237">
        <v>4</v>
      </c>
      <c r="V126" s="235">
        <v>2</v>
      </c>
      <c r="W126" s="391">
        <v>3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67</v>
      </c>
      <c r="AH126" s="186">
        <v>199</v>
      </c>
      <c r="AI126" s="186">
        <v>23</v>
      </c>
    </row>
    <row r="127" spans="1:35" ht="15.75" hidden="1" customHeight="1" x14ac:dyDescent="0.35">
      <c r="A127" s="496"/>
      <c r="B127" s="519"/>
      <c r="C127" s="522"/>
      <c r="D127" s="45" t="s">
        <v>342</v>
      </c>
      <c r="E127" s="46" t="s">
        <v>17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199</v>
      </c>
      <c r="AI127" s="186">
        <v>23</v>
      </c>
    </row>
    <row r="128" spans="1:35" ht="15.75" hidden="1" customHeight="1" thickBot="1" x14ac:dyDescent="0.4">
      <c r="A128" s="497"/>
      <c r="B128" s="520"/>
      <c r="C128" s="523"/>
      <c r="D128" s="47" t="s">
        <v>342</v>
      </c>
      <c r="E128" s="48" t="s">
        <v>18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199</v>
      </c>
      <c r="AI128" s="187">
        <v>23</v>
      </c>
    </row>
    <row r="129" spans="1:35" ht="15" customHeight="1" x14ac:dyDescent="0.35">
      <c r="A129" s="495">
        <v>25</v>
      </c>
      <c r="B129" s="518">
        <v>23</v>
      </c>
      <c r="C129" s="521" t="s">
        <v>366</v>
      </c>
      <c r="D129" s="43" t="s">
        <v>366</v>
      </c>
      <c r="E129" s="44" t="s">
        <v>14</v>
      </c>
      <c r="F129" s="353">
        <v>4</v>
      </c>
      <c r="G129" s="222">
        <v>4</v>
      </c>
      <c r="H129" s="222">
        <v>4</v>
      </c>
      <c r="I129" s="222">
        <v>3</v>
      </c>
      <c r="J129" s="240">
        <v>2</v>
      </c>
      <c r="K129" s="222">
        <v>4</v>
      </c>
      <c r="L129" s="222">
        <v>3</v>
      </c>
      <c r="M129" s="222">
        <v>3</v>
      </c>
      <c r="N129" s="238">
        <v>6</v>
      </c>
      <c r="O129" s="236">
        <v>5</v>
      </c>
      <c r="P129" s="222">
        <v>3</v>
      </c>
      <c r="Q129" s="222">
        <v>3</v>
      </c>
      <c r="R129" s="222">
        <v>4</v>
      </c>
      <c r="S129" s="240">
        <v>3</v>
      </c>
      <c r="T129" s="222">
        <v>3</v>
      </c>
      <c r="U129" s="240">
        <v>2</v>
      </c>
      <c r="V129" s="222">
        <v>3</v>
      </c>
      <c r="W129" s="390">
        <v>3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9</v>
      </c>
    </row>
    <row r="130" spans="1:35" ht="15" customHeight="1" x14ac:dyDescent="0.35">
      <c r="A130" s="496"/>
      <c r="B130" s="519"/>
      <c r="C130" s="522"/>
      <c r="D130" s="45" t="s">
        <v>366</v>
      </c>
      <c r="E130" s="46" t="s">
        <v>15</v>
      </c>
      <c r="F130" s="354">
        <v>4</v>
      </c>
      <c r="G130" s="225">
        <v>4</v>
      </c>
      <c r="H130" s="225">
        <v>4</v>
      </c>
      <c r="I130" s="237">
        <v>4</v>
      </c>
      <c r="J130" s="225">
        <v>3</v>
      </c>
      <c r="K130" s="237">
        <v>5</v>
      </c>
      <c r="L130" s="225">
        <v>3</v>
      </c>
      <c r="M130" s="225">
        <v>3</v>
      </c>
      <c r="N130" s="237">
        <v>5</v>
      </c>
      <c r="O130" s="225">
        <v>4</v>
      </c>
      <c r="P130" s="225">
        <v>3</v>
      </c>
      <c r="Q130" s="237">
        <v>4</v>
      </c>
      <c r="R130" s="237">
        <v>5</v>
      </c>
      <c r="S130" s="225">
        <v>4</v>
      </c>
      <c r="T130" s="225">
        <v>3</v>
      </c>
      <c r="U130" s="235">
        <v>2</v>
      </c>
      <c r="V130" s="225">
        <v>3</v>
      </c>
      <c r="W130" s="391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66</v>
      </c>
      <c r="AH130" s="186">
        <v>128</v>
      </c>
      <c r="AI130" s="186">
        <v>18</v>
      </c>
    </row>
    <row r="131" spans="1:35" ht="15" customHeight="1" thickBot="1" x14ac:dyDescent="0.4">
      <c r="A131" s="496"/>
      <c r="B131" s="519"/>
      <c r="C131" s="522"/>
      <c r="D131" s="45" t="s">
        <v>366</v>
      </c>
      <c r="E131" s="46" t="s">
        <v>16</v>
      </c>
      <c r="F131" s="388">
        <v>5</v>
      </c>
      <c r="G131" s="225">
        <v>4</v>
      </c>
      <c r="H131" s="225">
        <v>4</v>
      </c>
      <c r="I131" s="225">
        <v>3</v>
      </c>
      <c r="J131" s="235">
        <v>2</v>
      </c>
      <c r="K131" s="225">
        <v>4</v>
      </c>
      <c r="L131" s="237">
        <v>4</v>
      </c>
      <c r="M131" s="225">
        <v>3</v>
      </c>
      <c r="N131" s="237">
        <v>5</v>
      </c>
      <c r="O131" s="225">
        <v>4</v>
      </c>
      <c r="P131" s="239">
        <v>5</v>
      </c>
      <c r="Q131" s="225">
        <v>3</v>
      </c>
      <c r="R131" s="239">
        <v>6</v>
      </c>
      <c r="S131" s="239">
        <v>6</v>
      </c>
      <c r="T131" s="225">
        <v>3</v>
      </c>
      <c r="U131" s="237">
        <v>4</v>
      </c>
      <c r="V131" s="225">
        <v>3</v>
      </c>
      <c r="W131" s="391">
        <v>3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71</v>
      </c>
      <c r="AH131" s="186">
        <v>199</v>
      </c>
      <c r="AI131" s="186">
        <v>23</v>
      </c>
    </row>
    <row r="132" spans="1:35" ht="15.75" hidden="1" customHeight="1" x14ac:dyDescent="0.35">
      <c r="A132" s="496"/>
      <c r="B132" s="519"/>
      <c r="C132" s="522"/>
      <c r="D132" s="45" t="s">
        <v>366</v>
      </c>
      <c r="E132" s="46" t="s">
        <v>17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199</v>
      </c>
      <c r="AI132" s="186">
        <v>23</v>
      </c>
    </row>
    <row r="133" spans="1:35" ht="15.75" hidden="1" customHeight="1" thickBot="1" x14ac:dyDescent="0.4">
      <c r="A133" s="497"/>
      <c r="B133" s="520"/>
      <c r="C133" s="523"/>
      <c r="D133" s="47" t="s">
        <v>366</v>
      </c>
      <c r="E133" s="48" t="s">
        <v>18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199</v>
      </c>
      <c r="AI133" s="187">
        <v>23</v>
      </c>
    </row>
    <row r="134" spans="1:35" ht="15" customHeight="1" x14ac:dyDescent="0.35">
      <c r="A134" s="495">
        <v>26</v>
      </c>
      <c r="B134" s="518">
        <v>26</v>
      </c>
      <c r="C134" s="521" t="s">
        <v>278</v>
      </c>
      <c r="D134" s="43" t="s">
        <v>278</v>
      </c>
      <c r="E134" s="44" t="s">
        <v>14</v>
      </c>
      <c r="F134" s="223">
        <v>3</v>
      </c>
      <c r="G134" s="236">
        <v>5</v>
      </c>
      <c r="H134" s="238">
        <v>6</v>
      </c>
      <c r="I134" s="222">
        <v>3</v>
      </c>
      <c r="J134" s="222">
        <v>3</v>
      </c>
      <c r="K134" s="222">
        <v>4</v>
      </c>
      <c r="L134" s="240">
        <v>2</v>
      </c>
      <c r="M134" s="236">
        <v>4</v>
      </c>
      <c r="N134" s="236">
        <v>5</v>
      </c>
      <c r="O134" s="240">
        <v>3</v>
      </c>
      <c r="P134" s="236">
        <v>4</v>
      </c>
      <c r="Q134" s="222">
        <v>3</v>
      </c>
      <c r="R134" s="236">
        <v>5</v>
      </c>
      <c r="S134" s="238">
        <v>6</v>
      </c>
      <c r="T134" s="236">
        <v>4</v>
      </c>
      <c r="U134" s="240">
        <v>2</v>
      </c>
      <c r="V134" s="222">
        <v>3</v>
      </c>
      <c r="W134" s="390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68</v>
      </c>
      <c r="AH134" s="185">
        <v>68</v>
      </c>
      <c r="AI134" s="185">
        <v>35</v>
      </c>
    </row>
    <row r="135" spans="1:35" ht="15" customHeight="1" x14ac:dyDescent="0.35">
      <c r="A135" s="496"/>
      <c r="B135" s="519"/>
      <c r="C135" s="522"/>
      <c r="D135" s="45" t="s">
        <v>278</v>
      </c>
      <c r="E135" s="46" t="s">
        <v>15</v>
      </c>
      <c r="F135" s="224">
        <v>3</v>
      </c>
      <c r="G135" s="237">
        <v>5</v>
      </c>
      <c r="H135" s="225">
        <v>4</v>
      </c>
      <c r="I135" s="225">
        <v>3</v>
      </c>
      <c r="J135" s="235">
        <v>2</v>
      </c>
      <c r="K135" s="225">
        <v>4</v>
      </c>
      <c r="L135" s="225">
        <v>3</v>
      </c>
      <c r="M135" s="225">
        <v>3</v>
      </c>
      <c r="N135" s="237">
        <v>5</v>
      </c>
      <c r="O135" s="225">
        <v>4</v>
      </c>
      <c r="P135" s="237">
        <v>4</v>
      </c>
      <c r="Q135" s="225">
        <v>3</v>
      </c>
      <c r="R135" s="239">
        <v>6</v>
      </c>
      <c r="S135" s="237">
        <v>5</v>
      </c>
      <c r="T135" s="225">
        <v>3</v>
      </c>
      <c r="U135" s="237">
        <v>4</v>
      </c>
      <c r="V135" s="225">
        <v>3</v>
      </c>
      <c r="W135" s="391">
        <v>3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67</v>
      </c>
      <c r="AH135" s="186">
        <v>135</v>
      </c>
      <c r="AI135" s="186">
        <v>33</v>
      </c>
    </row>
    <row r="136" spans="1:35" ht="15" customHeight="1" thickBot="1" x14ac:dyDescent="0.4">
      <c r="A136" s="496"/>
      <c r="B136" s="519"/>
      <c r="C136" s="522"/>
      <c r="D136" s="45" t="s">
        <v>278</v>
      </c>
      <c r="E136" s="46" t="s">
        <v>16</v>
      </c>
      <c r="F136" s="224">
        <v>3</v>
      </c>
      <c r="G136" s="225">
        <v>4</v>
      </c>
      <c r="H136" s="225">
        <v>4</v>
      </c>
      <c r="I136" s="225">
        <v>3</v>
      </c>
      <c r="J136" s="225">
        <v>3</v>
      </c>
      <c r="K136" s="225">
        <v>4</v>
      </c>
      <c r="L136" s="235">
        <v>2</v>
      </c>
      <c r="M136" s="225">
        <v>3</v>
      </c>
      <c r="N136" s="239">
        <v>6</v>
      </c>
      <c r="O136" s="239">
        <v>6</v>
      </c>
      <c r="P136" s="225">
        <v>3</v>
      </c>
      <c r="Q136" s="225">
        <v>3</v>
      </c>
      <c r="R136" s="225">
        <v>4</v>
      </c>
      <c r="S136" s="237">
        <v>5</v>
      </c>
      <c r="T136" s="225">
        <v>3</v>
      </c>
      <c r="U136" s="225">
        <v>3</v>
      </c>
      <c r="V136" s="225">
        <v>3</v>
      </c>
      <c r="W136" s="391">
        <v>3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65</v>
      </c>
      <c r="AH136" s="186">
        <v>200</v>
      </c>
      <c r="AI136" s="186">
        <v>26</v>
      </c>
    </row>
    <row r="137" spans="1:35" ht="15.75" hidden="1" customHeight="1" x14ac:dyDescent="0.35">
      <c r="A137" s="496"/>
      <c r="B137" s="519"/>
      <c r="C137" s="522"/>
      <c r="D137" s="45" t="s">
        <v>278</v>
      </c>
      <c r="E137" s="46" t="s">
        <v>17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200</v>
      </c>
      <c r="AI137" s="186">
        <v>26</v>
      </c>
    </row>
    <row r="138" spans="1:35" ht="15.75" hidden="1" customHeight="1" thickBot="1" x14ac:dyDescent="0.4">
      <c r="A138" s="497"/>
      <c r="B138" s="520"/>
      <c r="C138" s="523"/>
      <c r="D138" s="47" t="s">
        <v>278</v>
      </c>
      <c r="E138" s="48" t="s">
        <v>18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200</v>
      </c>
      <c r="AI138" s="187">
        <v>26</v>
      </c>
    </row>
    <row r="139" spans="1:35" ht="15" customHeight="1" x14ac:dyDescent="0.35">
      <c r="A139" s="495">
        <v>27</v>
      </c>
      <c r="B139" s="518">
        <v>27</v>
      </c>
      <c r="C139" s="521" t="s">
        <v>279</v>
      </c>
      <c r="D139" s="43" t="s">
        <v>279</v>
      </c>
      <c r="E139" s="44" t="s">
        <v>14</v>
      </c>
      <c r="F139" s="353">
        <v>4</v>
      </c>
      <c r="G139" s="238">
        <v>6</v>
      </c>
      <c r="H139" s="236">
        <v>5</v>
      </c>
      <c r="I139" s="222">
        <v>3</v>
      </c>
      <c r="J139" s="222">
        <v>3</v>
      </c>
      <c r="K139" s="236">
        <v>5</v>
      </c>
      <c r="L139" s="222">
        <v>3</v>
      </c>
      <c r="M139" s="222">
        <v>3</v>
      </c>
      <c r="N139" s="236">
        <v>5</v>
      </c>
      <c r="O139" s="236">
        <v>5</v>
      </c>
      <c r="P139" s="222">
        <v>3</v>
      </c>
      <c r="Q139" s="236">
        <v>4</v>
      </c>
      <c r="R139" s="222">
        <v>4</v>
      </c>
      <c r="S139" s="240">
        <v>3</v>
      </c>
      <c r="T139" s="222">
        <v>3</v>
      </c>
      <c r="U139" s="240">
        <v>2</v>
      </c>
      <c r="V139" s="240">
        <v>2</v>
      </c>
      <c r="W139" s="390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66</v>
      </c>
      <c r="AH139" s="185">
        <v>66</v>
      </c>
      <c r="AI139" s="185">
        <v>26</v>
      </c>
    </row>
    <row r="140" spans="1:35" ht="15" customHeight="1" x14ac:dyDescent="0.35">
      <c r="A140" s="496"/>
      <c r="B140" s="519"/>
      <c r="C140" s="522"/>
      <c r="D140" s="45" t="s">
        <v>279</v>
      </c>
      <c r="E140" s="46" t="s">
        <v>15</v>
      </c>
      <c r="F140" s="354">
        <v>4</v>
      </c>
      <c r="G140" s="237">
        <v>5</v>
      </c>
      <c r="H140" s="239">
        <v>6</v>
      </c>
      <c r="I140" s="225">
        <v>3</v>
      </c>
      <c r="J140" s="235">
        <v>2</v>
      </c>
      <c r="K140" s="237">
        <v>5</v>
      </c>
      <c r="L140" s="225">
        <v>3</v>
      </c>
      <c r="M140" s="235">
        <v>2</v>
      </c>
      <c r="N140" s="237">
        <v>5</v>
      </c>
      <c r="O140" s="225">
        <v>4</v>
      </c>
      <c r="P140" s="225">
        <v>3</v>
      </c>
      <c r="Q140" s="225">
        <v>3</v>
      </c>
      <c r="R140" s="225">
        <v>4</v>
      </c>
      <c r="S140" s="237">
        <v>5</v>
      </c>
      <c r="T140" s="225">
        <v>3</v>
      </c>
      <c r="U140" s="235">
        <v>2</v>
      </c>
      <c r="V140" s="239">
        <v>5</v>
      </c>
      <c r="W140" s="391">
        <v>3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67</v>
      </c>
      <c r="AH140" s="186">
        <v>133</v>
      </c>
      <c r="AI140" s="186">
        <v>27</v>
      </c>
    </row>
    <row r="141" spans="1:35" ht="15" customHeight="1" thickBot="1" x14ac:dyDescent="0.4">
      <c r="A141" s="496"/>
      <c r="B141" s="519"/>
      <c r="C141" s="522"/>
      <c r="D141" s="45" t="s">
        <v>279</v>
      </c>
      <c r="E141" s="46" t="s">
        <v>16</v>
      </c>
      <c r="F141" s="224">
        <v>3</v>
      </c>
      <c r="G141" s="237">
        <v>5</v>
      </c>
      <c r="H141" s="225">
        <v>4</v>
      </c>
      <c r="I141" s="237">
        <v>4</v>
      </c>
      <c r="J141" s="237">
        <v>4</v>
      </c>
      <c r="K141" s="225">
        <v>4</v>
      </c>
      <c r="L141" s="225">
        <v>3</v>
      </c>
      <c r="M141" s="235">
        <v>2</v>
      </c>
      <c r="N141" s="237">
        <v>5</v>
      </c>
      <c r="O141" s="237">
        <v>5</v>
      </c>
      <c r="P141" s="237">
        <v>4</v>
      </c>
      <c r="Q141" s="225">
        <v>3</v>
      </c>
      <c r="R141" s="237">
        <v>5</v>
      </c>
      <c r="S141" s="237">
        <v>5</v>
      </c>
      <c r="T141" s="225">
        <v>3</v>
      </c>
      <c r="U141" s="225">
        <v>3</v>
      </c>
      <c r="V141" s="225">
        <v>3</v>
      </c>
      <c r="W141" s="391">
        <v>3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68</v>
      </c>
      <c r="AH141" s="186">
        <v>201</v>
      </c>
      <c r="AI141" s="186">
        <v>27</v>
      </c>
    </row>
    <row r="142" spans="1:35" ht="15.75" hidden="1" customHeight="1" x14ac:dyDescent="0.35">
      <c r="A142" s="496"/>
      <c r="B142" s="519"/>
      <c r="C142" s="522"/>
      <c r="D142" s="45" t="s">
        <v>279</v>
      </c>
      <c r="E142" s="46" t="s">
        <v>17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201</v>
      </c>
      <c r="AI142" s="186">
        <v>27</v>
      </c>
    </row>
    <row r="143" spans="1:35" ht="15.75" hidden="1" customHeight="1" thickBot="1" x14ac:dyDescent="0.4">
      <c r="A143" s="497"/>
      <c r="B143" s="520"/>
      <c r="C143" s="523"/>
      <c r="D143" s="47" t="s">
        <v>279</v>
      </c>
      <c r="E143" s="48" t="s">
        <v>18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201</v>
      </c>
      <c r="AI143" s="187">
        <v>27</v>
      </c>
    </row>
    <row r="144" spans="1:35" ht="15" customHeight="1" x14ac:dyDescent="0.35">
      <c r="A144" s="495">
        <v>28</v>
      </c>
      <c r="B144" s="518">
        <v>28</v>
      </c>
      <c r="C144" s="521" t="s">
        <v>367</v>
      </c>
      <c r="D144" s="43" t="s">
        <v>367</v>
      </c>
      <c r="E144" s="44" t="s">
        <v>14</v>
      </c>
      <c r="F144" s="353">
        <v>4</v>
      </c>
      <c r="G144" s="236">
        <v>5</v>
      </c>
      <c r="H144" s="222">
        <v>4</v>
      </c>
      <c r="I144" s="236">
        <v>4</v>
      </c>
      <c r="J144" s="236">
        <v>4</v>
      </c>
      <c r="K144" s="236">
        <v>5</v>
      </c>
      <c r="L144" s="222">
        <v>3</v>
      </c>
      <c r="M144" s="399">
        <v>1</v>
      </c>
      <c r="N144" s="238">
        <v>7</v>
      </c>
      <c r="O144" s="236">
        <v>5</v>
      </c>
      <c r="P144" s="222">
        <v>3</v>
      </c>
      <c r="Q144" s="222">
        <v>3</v>
      </c>
      <c r="R144" s="222">
        <v>4</v>
      </c>
      <c r="S144" s="222">
        <v>4</v>
      </c>
      <c r="T144" s="222">
        <v>3</v>
      </c>
      <c r="U144" s="240">
        <v>2</v>
      </c>
      <c r="V144" s="222">
        <v>3</v>
      </c>
      <c r="W144" s="390">
        <v>3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67</v>
      </c>
      <c r="AH144" s="185">
        <v>67</v>
      </c>
      <c r="AI144" s="185">
        <v>30</v>
      </c>
    </row>
    <row r="145" spans="1:35" ht="15" customHeight="1" x14ac:dyDescent="0.35">
      <c r="A145" s="496"/>
      <c r="B145" s="519"/>
      <c r="C145" s="522"/>
      <c r="D145" s="45" t="s">
        <v>367</v>
      </c>
      <c r="E145" s="46" t="s">
        <v>15</v>
      </c>
      <c r="F145" s="388">
        <v>5</v>
      </c>
      <c r="G145" s="235">
        <v>3</v>
      </c>
      <c r="H145" s="225">
        <v>4</v>
      </c>
      <c r="I145" s="225">
        <v>3</v>
      </c>
      <c r="J145" s="225">
        <v>3</v>
      </c>
      <c r="K145" s="225">
        <v>4</v>
      </c>
      <c r="L145" s="237">
        <v>4</v>
      </c>
      <c r="M145" s="225">
        <v>3</v>
      </c>
      <c r="N145" s="239">
        <v>6</v>
      </c>
      <c r="O145" s="239">
        <v>7</v>
      </c>
      <c r="P145" s="225">
        <v>3</v>
      </c>
      <c r="Q145" s="225">
        <v>3</v>
      </c>
      <c r="R145" s="239">
        <v>6</v>
      </c>
      <c r="S145" s="225">
        <v>4</v>
      </c>
      <c r="T145" s="237">
        <v>4</v>
      </c>
      <c r="U145" s="237">
        <v>4</v>
      </c>
      <c r="V145" s="225">
        <v>3</v>
      </c>
      <c r="W145" s="391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72</v>
      </c>
      <c r="AH145" s="186">
        <v>139</v>
      </c>
      <c r="AI145" s="186">
        <v>46</v>
      </c>
    </row>
    <row r="146" spans="1:35" ht="15" customHeight="1" thickBot="1" x14ac:dyDescent="0.4">
      <c r="A146" s="496"/>
      <c r="B146" s="519"/>
      <c r="C146" s="522"/>
      <c r="D146" s="45" t="s">
        <v>367</v>
      </c>
      <c r="E146" s="46" t="s">
        <v>16</v>
      </c>
      <c r="F146" s="354">
        <v>4</v>
      </c>
      <c r="G146" s="237">
        <v>5</v>
      </c>
      <c r="H146" s="225">
        <v>4</v>
      </c>
      <c r="I146" s="225">
        <v>3</v>
      </c>
      <c r="J146" s="237">
        <v>4</v>
      </c>
      <c r="K146" s="225">
        <v>4</v>
      </c>
      <c r="L146" s="225">
        <v>3</v>
      </c>
      <c r="M146" s="235">
        <v>2</v>
      </c>
      <c r="N146" s="237">
        <v>5</v>
      </c>
      <c r="O146" s="237">
        <v>5</v>
      </c>
      <c r="P146" s="237">
        <v>4</v>
      </c>
      <c r="Q146" s="225">
        <v>3</v>
      </c>
      <c r="R146" s="235">
        <v>3</v>
      </c>
      <c r="S146" s="225">
        <v>4</v>
      </c>
      <c r="T146" s="225">
        <v>3</v>
      </c>
      <c r="U146" s="235">
        <v>2</v>
      </c>
      <c r="V146" s="225">
        <v>3</v>
      </c>
      <c r="W146" s="391">
        <v>3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64</v>
      </c>
      <c r="AH146" s="186">
        <v>203</v>
      </c>
      <c r="AI146" s="186">
        <v>28</v>
      </c>
    </row>
    <row r="147" spans="1:35" ht="15.75" hidden="1" customHeight="1" x14ac:dyDescent="0.35">
      <c r="A147" s="496"/>
      <c r="B147" s="519"/>
      <c r="C147" s="522"/>
      <c r="D147" s="45" t="s">
        <v>367</v>
      </c>
      <c r="E147" s="46" t="s">
        <v>17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203</v>
      </c>
      <c r="AI147" s="186">
        <v>28</v>
      </c>
    </row>
    <row r="148" spans="1:35" ht="15.75" hidden="1" customHeight="1" thickBot="1" x14ac:dyDescent="0.4">
      <c r="A148" s="497"/>
      <c r="B148" s="520"/>
      <c r="C148" s="523"/>
      <c r="D148" s="47" t="s">
        <v>367</v>
      </c>
      <c r="E148" s="48" t="s">
        <v>18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203</v>
      </c>
      <c r="AI148" s="187">
        <v>28</v>
      </c>
    </row>
    <row r="149" spans="1:35" ht="15" customHeight="1" x14ac:dyDescent="0.35">
      <c r="A149" s="495">
        <v>29</v>
      </c>
      <c r="B149" s="518">
        <v>28</v>
      </c>
      <c r="C149" s="521" t="s">
        <v>368</v>
      </c>
      <c r="D149" s="43" t="s">
        <v>368</v>
      </c>
      <c r="E149" s="44" t="s">
        <v>14</v>
      </c>
      <c r="F149" s="353">
        <v>4</v>
      </c>
      <c r="G149" s="236">
        <v>5</v>
      </c>
      <c r="H149" s="222">
        <v>4</v>
      </c>
      <c r="I149" s="222">
        <v>3</v>
      </c>
      <c r="J149" s="222">
        <v>3</v>
      </c>
      <c r="K149" s="222">
        <v>4</v>
      </c>
      <c r="L149" s="236">
        <v>4</v>
      </c>
      <c r="M149" s="236">
        <v>4</v>
      </c>
      <c r="N149" s="236">
        <v>5</v>
      </c>
      <c r="O149" s="222">
        <v>4</v>
      </c>
      <c r="P149" s="236">
        <v>4</v>
      </c>
      <c r="Q149" s="236">
        <v>4</v>
      </c>
      <c r="R149" s="222">
        <v>4</v>
      </c>
      <c r="S149" s="238">
        <v>6</v>
      </c>
      <c r="T149" s="240">
        <v>2</v>
      </c>
      <c r="U149" s="222">
        <v>3</v>
      </c>
      <c r="V149" s="240">
        <v>2</v>
      </c>
      <c r="W149" s="390">
        <v>3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68</v>
      </c>
      <c r="AH149" s="185">
        <v>68</v>
      </c>
      <c r="AI149" s="185">
        <v>35</v>
      </c>
    </row>
    <row r="150" spans="1:35" ht="15" customHeight="1" x14ac:dyDescent="0.35">
      <c r="A150" s="496"/>
      <c r="B150" s="519"/>
      <c r="C150" s="522"/>
      <c r="D150" s="45" t="s">
        <v>368</v>
      </c>
      <c r="E150" s="46" t="s">
        <v>15</v>
      </c>
      <c r="F150" s="224">
        <v>3</v>
      </c>
      <c r="G150" s="235">
        <v>3</v>
      </c>
      <c r="H150" s="235">
        <v>3</v>
      </c>
      <c r="I150" s="225">
        <v>3</v>
      </c>
      <c r="J150" s="225">
        <v>3</v>
      </c>
      <c r="K150" s="235">
        <v>3</v>
      </c>
      <c r="L150" s="225">
        <v>3</v>
      </c>
      <c r="M150" s="237">
        <v>4</v>
      </c>
      <c r="N150" s="225">
        <v>4</v>
      </c>
      <c r="O150" s="237">
        <v>5</v>
      </c>
      <c r="P150" s="239">
        <v>5</v>
      </c>
      <c r="Q150" s="239">
        <v>6</v>
      </c>
      <c r="R150" s="237">
        <v>5</v>
      </c>
      <c r="S150" s="237">
        <v>5</v>
      </c>
      <c r="T150" s="237">
        <v>4</v>
      </c>
      <c r="U150" s="235">
        <v>2</v>
      </c>
      <c r="V150" s="235">
        <v>2</v>
      </c>
      <c r="W150" s="391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66</v>
      </c>
      <c r="AH150" s="186">
        <v>134</v>
      </c>
      <c r="AI150" s="186">
        <v>31</v>
      </c>
    </row>
    <row r="151" spans="1:35" ht="15" customHeight="1" thickBot="1" x14ac:dyDescent="0.4">
      <c r="A151" s="496"/>
      <c r="B151" s="519"/>
      <c r="C151" s="522"/>
      <c r="D151" s="45" t="s">
        <v>368</v>
      </c>
      <c r="E151" s="46" t="s">
        <v>16</v>
      </c>
      <c r="F151" s="224">
        <v>3</v>
      </c>
      <c r="G151" s="235">
        <v>3</v>
      </c>
      <c r="H151" s="237">
        <v>5</v>
      </c>
      <c r="I151" s="237">
        <v>4</v>
      </c>
      <c r="J151" s="235">
        <v>2</v>
      </c>
      <c r="K151" s="239">
        <v>6</v>
      </c>
      <c r="L151" s="235">
        <v>2</v>
      </c>
      <c r="M151" s="225">
        <v>3</v>
      </c>
      <c r="N151" s="239">
        <v>6</v>
      </c>
      <c r="O151" s="225">
        <v>4</v>
      </c>
      <c r="P151" s="237">
        <v>4</v>
      </c>
      <c r="Q151" s="239">
        <v>5</v>
      </c>
      <c r="R151" s="237">
        <v>5</v>
      </c>
      <c r="S151" s="237">
        <v>5</v>
      </c>
      <c r="T151" s="237">
        <v>4</v>
      </c>
      <c r="U151" s="235">
        <v>2</v>
      </c>
      <c r="V151" s="225">
        <v>3</v>
      </c>
      <c r="W151" s="391">
        <v>3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69</v>
      </c>
      <c r="AH151" s="186">
        <v>203</v>
      </c>
      <c r="AI151" s="186">
        <v>28</v>
      </c>
    </row>
    <row r="152" spans="1:35" ht="15.75" hidden="1" customHeight="1" x14ac:dyDescent="0.35">
      <c r="A152" s="496"/>
      <c r="B152" s="519"/>
      <c r="C152" s="522"/>
      <c r="D152" s="45" t="s">
        <v>368</v>
      </c>
      <c r="E152" s="46" t="s">
        <v>17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203</v>
      </c>
      <c r="AI152" s="186">
        <v>28</v>
      </c>
    </row>
    <row r="153" spans="1:35" ht="15.75" hidden="1" customHeight="1" thickBot="1" x14ac:dyDescent="0.4">
      <c r="A153" s="497"/>
      <c r="B153" s="520"/>
      <c r="C153" s="523"/>
      <c r="D153" s="47" t="s">
        <v>368</v>
      </c>
      <c r="E153" s="48" t="s">
        <v>18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203</v>
      </c>
      <c r="AI153" s="187">
        <v>28</v>
      </c>
    </row>
    <row r="154" spans="1:35" ht="15" customHeight="1" x14ac:dyDescent="0.35">
      <c r="A154" s="495">
        <v>30</v>
      </c>
      <c r="B154" s="518">
        <v>28</v>
      </c>
      <c r="C154" s="521" t="s">
        <v>369</v>
      </c>
      <c r="D154" s="43" t="s">
        <v>369</v>
      </c>
      <c r="E154" s="44" t="s">
        <v>14</v>
      </c>
      <c r="F154" s="223">
        <v>3</v>
      </c>
      <c r="G154" s="222">
        <v>4</v>
      </c>
      <c r="H154" s="236">
        <v>5</v>
      </c>
      <c r="I154" s="222">
        <v>3</v>
      </c>
      <c r="J154" s="222">
        <v>3</v>
      </c>
      <c r="K154" s="222">
        <v>4</v>
      </c>
      <c r="L154" s="222">
        <v>3</v>
      </c>
      <c r="M154" s="222">
        <v>3</v>
      </c>
      <c r="N154" s="222">
        <v>4</v>
      </c>
      <c r="O154" s="236">
        <v>5</v>
      </c>
      <c r="P154" s="240">
        <v>2</v>
      </c>
      <c r="Q154" s="222">
        <v>3</v>
      </c>
      <c r="R154" s="236">
        <v>5</v>
      </c>
      <c r="S154" s="238">
        <v>6</v>
      </c>
      <c r="T154" s="240">
        <v>2</v>
      </c>
      <c r="U154" s="236">
        <v>4</v>
      </c>
      <c r="V154" s="222">
        <v>3</v>
      </c>
      <c r="W154" s="390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65</v>
      </c>
      <c r="AH154" s="185">
        <v>65</v>
      </c>
      <c r="AI154" s="185">
        <v>19</v>
      </c>
    </row>
    <row r="155" spans="1:35" ht="15" customHeight="1" x14ac:dyDescent="0.35">
      <c r="A155" s="496"/>
      <c r="B155" s="519"/>
      <c r="C155" s="522"/>
      <c r="D155" s="45" t="s">
        <v>369</v>
      </c>
      <c r="E155" s="46" t="s">
        <v>15</v>
      </c>
      <c r="F155" s="354">
        <v>4</v>
      </c>
      <c r="G155" s="225">
        <v>4</v>
      </c>
      <c r="H155" s="237">
        <v>5</v>
      </c>
      <c r="I155" s="237">
        <v>4</v>
      </c>
      <c r="J155" s="225">
        <v>3</v>
      </c>
      <c r="K155" s="239">
        <v>6</v>
      </c>
      <c r="L155" s="225">
        <v>3</v>
      </c>
      <c r="M155" s="235">
        <v>2</v>
      </c>
      <c r="N155" s="237">
        <v>5</v>
      </c>
      <c r="O155" s="225">
        <v>4</v>
      </c>
      <c r="P155" s="235">
        <v>2</v>
      </c>
      <c r="Q155" s="235">
        <v>2</v>
      </c>
      <c r="R155" s="225">
        <v>4</v>
      </c>
      <c r="S155" s="239">
        <v>6</v>
      </c>
      <c r="T155" s="225">
        <v>3</v>
      </c>
      <c r="U155" s="225">
        <v>3</v>
      </c>
      <c r="V155" s="225">
        <v>3</v>
      </c>
      <c r="W155" s="391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66</v>
      </c>
      <c r="AH155" s="186">
        <v>131</v>
      </c>
      <c r="AI155" s="186">
        <v>23</v>
      </c>
    </row>
    <row r="156" spans="1:35" ht="15" customHeight="1" thickBot="1" x14ac:dyDescent="0.4">
      <c r="A156" s="496"/>
      <c r="B156" s="519"/>
      <c r="C156" s="522"/>
      <c r="D156" s="45" t="s">
        <v>369</v>
      </c>
      <c r="E156" s="46" t="s">
        <v>16</v>
      </c>
      <c r="F156" s="224">
        <v>3</v>
      </c>
      <c r="G156" s="239">
        <v>6</v>
      </c>
      <c r="H156" s="225">
        <v>4</v>
      </c>
      <c r="I156" s="237">
        <v>4</v>
      </c>
      <c r="J156" s="225">
        <v>3</v>
      </c>
      <c r="K156" s="225">
        <v>4</v>
      </c>
      <c r="L156" s="225">
        <v>3</v>
      </c>
      <c r="M156" s="225">
        <v>3</v>
      </c>
      <c r="N156" s="239">
        <v>7</v>
      </c>
      <c r="O156" s="225">
        <v>4</v>
      </c>
      <c r="P156" s="237">
        <v>4</v>
      </c>
      <c r="Q156" s="237">
        <v>4</v>
      </c>
      <c r="R156" s="237">
        <v>5</v>
      </c>
      <c r="S156" s="239">
        <v>7</v>
      </c>
      <c r="T156" s="225">
        <v>3</v>
      </c>
      <c r="U156" s="225">
        <v>3</v>
      </c>
      <c r="V156" s="235">
        <v>2</v>
      </c>
      <c r="W156" s="391">
        <v>3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72</v>
      </c>
      <c r="AH156" s="186">
        <v>203</v>
      </c>
      <c r="AI156" s="186">
        <v>28</v>
      </c>
    </row>
    <row r="157" spans="1:35" ht="15.75" hidden="1" customHeight="1" x14ac:dyDescent="0.35">
      <c r="A157" s="496"/>
      <c r="B157" s="519"/>
      <c r="C157" s="522"/>
      <c r="D157" s="45" t="s">
        <v>369</v>
      </c>
      <c r="E157" s="46" t="s">
        <v>17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203</v>
      </c>
      <c r="AI157" s="186">
        <v>28</v>
      </c>
    </row>
    <row r="158" spans="1:35" ht="15.75" hidden="1" customHeight="1" thickBot="1" x14ac:dyDescent="0.4">
      <c r="A158" s="497"/>
      <c r="B158" s="520"/>
      <c r="C158" s="523"/>
      <c r="D158" s="47" t="s">
        <v>369</v>
      </c>
      <c r="E158" s="48" t="s">
        <v>18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203</v>
      </c>
      <c r="AI158" s="187">
        <v>28</v>
      </c>
    </row>
    <row r="159" spans="1:35" ht="15" customHeight="1" x14ac:dyDescent="0.35">
      <c r="A159" s="495">
        <v>31</v>
      </c>
      <c r="B159" s="518">
        <v>31</v>
      </c>
      <c r="C159" s="521" t="s">
        <v>370</v>
      </c>
      <c r="D159" s="43" t="s">
        <v>370</v>
      </c>
      <c r="E159" s="44" t="s">
        <v>14</v>
      </c>
      <c r="F159" s="353">
        <v>4</v>
      </c>
      <c r="G159" s="236">
        <v>5</v>
      </c>
      <c r="H159" s="236">
        <v>5</v>
      </c>
      <c r="I159" s="238">
        <v>5</v>
      </c>
      <c r="J159" s="240">
        <v>2</v>
      </c>
      <c r="K159" s="236">
        <v>5</v>
      </c>
      <c r="L159" s="222">
        <v>3</v>
      </c>
      <c r="M159" s="240">
        <v>2</v>
      </c>
      <c r="N159" s="238">
        <v>6</v>
      </c>
      <c r="O159" s="236">
        <v>5</v>
      </c>
      <c r="P159" s="236">
        <v>4</v>
      </c>
      <c r="Q159" s="236">
        <v>4</v>
      </c>
      <c r="R159" s="240">
        <v>3</v>
      </c>
      <c r="S159" s="236">
        <v>5</v>
      </c>
      <c r="T159" s="222">
        <v>3</v>
      </c>
      <c r="U159" s="222">
        <v>3</v>
      </c>
      <c r="V159" s="236">
        <v>4</v>
      </c>
      <c r="W159" s="390">
        <v>3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71</v>
      </c>
      <c r="AH159" s="185">
        <v>71</v>
      </c>
      <c r="AI159" s="185">
        <v>50</v>
      </c>
    </row>
    <row r="160" spans="1:35" ht="15" customHeight="1" x14ac:dyDescent="0.35">
      <c r="A160" s="496"/>
      <c r="B160" s="519"/>
      <c r="C160" s="522"/>
      <c r="D160" s="45" t="s">
        <v>370</v>
      </c>
      <c r="E160" s="46" t="s">
        <v>15</v>
      </c>
      <c r="F160" s="224">
        <v>3</v>
      </c>
      <c r="G160" s="239">
        <v>6</v>
      </c>
      <c r="H160" s="237">
        <v>5</v>
      </c>
      <c r="I160" s="225">
        <v>3</v>
      </c>
      <c r="J160" s="225">
        <v>3</v>
      </c>
      <c r="K160" s="225">
        <v>4</v>
      </c>
      <c r="L160" s="235">
        <v>2</v>
      </c>
      <c r="M160" s="235">
        <v>2</v>
      </c>
      <c r="N160" s="225">
        <v>4</v>
      </c>
      <c r="O160" s="237">
        <v>5</v>
      </c>
      <c r="P160" s="235">
        <v>2</v>
      </c>
      <c r="Q160" s="225">
        <v>3</v>
      </c>
      <c r="R160" s="235">
        <v>3</v>
      </c>
      <c r="S160" s="237">
        <v>5</v>
      </c>
      <c r="T160" s="237">
        <v>4</v>
      </c>
      <c r="U160" s="235">
        <v>2</v>
      </c>
      <c r="V160" s="225">
        <v>3</v>
      </c>
      <c r="W160" s="391">
        <v>3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62</v>
      </c>
      <c r="AH160" s="186">
        <v>133</v>
      </c>
      <c r="AI160" s="186">
        <v>27</v>
      </c>
    </row>
    <row r="161" spans="1:35" ht="15" customHeight="1" thickBot="1" x14ac:dyDescent="0.4">
      <c r="A161" s="496"/>
      <c r="B161" s="519"/>
      <c r="C161" s="522"/>
      <c r="D161" s="45" t="s">
        <v>370</v>
      </c>
      <c r="E161" s="46" t="s">
        <v>16</v>
      </c>
      <c r="F161" s="224">
        <v>3</v>
      </c>
      <c r="G161" s="239">
        <v>6</v>
      </c>
      <c r="H161" s="237">
        <v>5</v>
      </c>
      <c r="I161" s="225">
        <v>3</v>
      </c>
      <c r="J161" s="237">
        <v>4</v>
      </c>
      <c r="K161" s="237">
        <v>5</v>
      </c>
      <c r="L161" s="239">
        <v>5</v>
      </c>
      <c r="M161" s="225">
        <v>3</v>
      </c>
      <c r="N161" s="239">
        <v>6</v>
      </c>
      <c r="O161" s="225">
        <v>4</v>
      </c>
      <c r="P161" s="237">
        <v>4</v>
      </c>
      <c r="Q161" s="237">
        <v>4</v>
      </c>
      <c r="R161" s="235">
        <v>3</v>
      </c>
      <c r="S161" s="225">
        <v>4</v>
      </c>
      <c r="T161" s="225">
        <v>3</v>
      </c>
      <c r="U161" s="235">
        <v>2</v>
      </c>
      <c r="V161" s="225">
        <v>3</v>
      </c>
      <c r="W161" s="395">
        <v>4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71</v>
      </c>
      <c r="AH161" s="186">
        <v>204</v>
      </c>
      <c r="AI161" s="186">
        <v>31</v>
      </c>
    </row>
    <row r="162" spans="1:35" ht="15.75" hidden="1" customHeight="1" x14ac:dyDescent="0.35">
      <c r="A162" s="496"/>
      <c r="B162" s="519"/>
      <c r="C162" s="522"/>
      <c r="D162" s="45" t="s">
        <v>370</v>
      </c>
      <c r="E162" s="46" t="s">
        <v>17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204</v>
      </c>
      <c r="AI162" s="186">
        <v>31</v>
      </c>
    </row>
    <row r="163" spans="1:35" ht="15.75" hidden="1" customHeight="1" thickBot="1" x14ac:dyDescent="0.4">
      <c r="A163" s="497"/>
      <c r="B163" s="520"/>
      <c r="C163" s="523"/>
      <c r="D163" s="47" t="s">
        <v>370</v>
      </c>
      <c r="E163" s="48" t="s">
        <v>18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204</v>
      </c>
      <c r="AI163" s="187">
        <v>31</v>
      </c>
    </row>
    <row r="164" spans="1:35" ht="15" customHeight="1" x14ac:dyDescent="0.35">
      <c r="A164" s="495">
        <v>32</v>
      </c>
      <c r="B164" s="518">
        <v>32</v>
      </c>
      <c r="C164" s="521" t="s">
        <v>371</v>
      </c>
      <c r="D164" s="43" t="s">
        <v>371</v>
      </c>
      <c r="E164" s="44" t="s">
        <v>14</v>
      </c>
      <c r="F164" s="385">
        <v>5</v>
      </c>
      <c r="G164" s="236">
        <v>5</v>
      </c>
      <c r="H164" s="222">
        <v>4</v>
      </c>
      <c r="I164" s="222">
        <v>3</v>
      </c>
      <c r="J164" s="222">
        <v>3</v>
      </c>
      <c r="K164" s="236">
        <v>5</v>
      </c>
      <c r="L164" s="222">
        <v>3</v>
      </c>
      <c r="M164" s="236">
        <v>4</v>
      </c>
      <c r="N164" s="238">
        <v>6</v>
      </c>
      <c r="O164" s="236">
        <v>5</v>
      </c>
      <c r="P164" s="236">
        <v>4</v>
      </c>
      <c r="Q164" s="222">
        <v>3</v>
      </c>
      <c r="R164" s="236">
        <v>5</v>
      </c>
      <c r="S164" s="240">
        <v>3</v>
      </c>
      <c r="T164" s="222">
        <v>3</v>
      </c>
      <c r="U164" s="222">
        <v>3</v>
      </c>
      <c r="V164" s="222">
        <v>3</v>
      </c>
      <c r="W164" s="392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71</v>
      </c>
      <c r="AH164" s="185">
        <v>71</v>
      </c>
      <c r="AI164" s="185">
        <v>50</v>
      </c>
    </row>
    <row r="165" spans="1:35" ht="15" customHeight="1" x14ac:dyDescent="0.35">
      <c r="A165" s="496"/>
      <c r="B165" s="519"/>
      <c r="C165" s="522"/>
      <c r="D165" s="45" t="s">
        <v>371</v>
      </c>
      <c r="E165" s="46" t="s">
        <v>15</v>
      </c>
      <c r="F165" s="224">
        <v>3</v>
      </c>
      <c r="G165" s="225">
        <v>4</v>
      </c>
      <c r="H165" s="225">
        <v>4</v>
      </c>
      <c r="I165" s="239">
        <v>5</v>
      </c>
      <c r="J165" s="225">
        <v>3</v>
      </c>
      <c r="K165" s="225">
        <v>4</v>
      </c>
      <c r="L165" s="225">
        <v>3</v>
      </c>
      <c r="M165" s="225">
        <v>3</v>
      </c>
      <c r="N165" s="225">
        <v>4</v>
      </c>
      <c r="O165" s="225">
        <v>4</v>
      </c>
      <c r="P165" s="225">
        <v>3</v>
      </c>
      <c r="Q165" s="225">
        <v>3</v>
      </c>
      <c r="R165" s="237">
        <v>5</v>
      </c>
      <c r="S165" s="237">
        <v>5</v>
      </c>
      <c r="T165" s="225">
        <v>3</v>
      </c>
      <c r="U165" s="237">
        <v>4</v>
      </c>
      <c r="V165" s="225">
        <v>3</v>
      </c>
      <c r="W165" s="391">
        <v>3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66</v>
      </c>
      <c r="AH165" s="186">
        <v>137</v>
      </c>
      <c r="AI165" s="186">
        <v>39</v>
      </c>
    </row>
    <row r="166" spans="1:35" ht="15" customHeight="1" thickBot="1" x14ac:dyDescent="0.4">
      <c r="A166" s="496"/>
      <c r="B166" s="519"/>
      <c r="C166" s="522"/>
      <c r="D166" s="45" t="s">
        <v>371</v>
      </c>
      <c r="E166" s="46" t="s">
        <v>16</v>
      </c>
      <c r="F166" s="354">
        <v>4</v>
      </c>
      <c r="G166" s="237">
        <v>5</v>
      </c>
      <c r="H166" s="237">
        <v>5</v>
      </c>
      <c r="I166" s="225">
        <v>3</v>
      </c>
      <c r="J166" s="235">
        <v>2</v>
      </c>
      <c r="K166" s="225">
        <v>4</v>
      </c>
      <c r="L166" s="237">
        <v>4</v>
      </c>
      <c r="M166" s="235">
        <v>2</v>
      </c>
      <c r="N166" s="237">
        <v>5</v>
      </c>
      <c r="O166" s="225">
        <v>4</v>
      </c>
      <c r="P166" s="225">
        <v>3</v>
      </c>
      <c r="Q166" s="225">
        <v>3</v>
      </c>
      <c r="R166" s="225">
        <v>4</v>
      </c>
      <c r="S166" s="239">
        <v>7</v>
      </c>
      <c r="T166" s="225">
        <v>3</v>
      </c>
      <c r="U166" s="237">
        <v>4</v>
      </c>
      <c r="V166" s="235">
        <v>2</v>
      </c>
      <c r="W166" s="395">
        <v>4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68</v>
      </c>
      <c r="AH166" s="186">
        <v>205</v>
      </c>
      <c r="AI166" s="186">
        <v>32</v>
      </c>
    </row>
    <row r="167" spans="1:35" ht="15.75" hidden="1" customHeight="1" x14ac:dyDescent="0.35">
      <c r="A167" s="496"/>
      <c r="B167" s="519"/>
      <c r="C167" s="522"/>
      <c r="D167" s="45" t="s">
        <v>371</v>
      </c>
      <c r="E167" s="46" t="s">
        <v>17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205</v>
      </c>
      <c r="AI167" s="186">
        <v>32</v>
      </c>
    </row>
    <row r="168" spans="1:35" ht="15.75" hidden="1" customHeight="1" thickBot="1" x14ac:dyDescent="0.4">
      <c r="A168" s="497"/>
      <c r="B168" s="520"/>
      <c r="C168" s="523"/>
      <c r="D168" s="47" t="s">
        <v>371</v>
      </c>
      <c r="E168" s="48" t="s">
        <v>18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205</v>
      </c>
      <c r="AI168" s="187">
        <v>32</v>
      </c>
    </row>
    <row r="169" spans="1:35" ht="15" customHeight="1" x14ac:dyDescent="0.35">
      <c r="A169" s="495">
        <v>33</v>
      </c>
      <c r="B169" s="518">
        <v>33</v>
      </c>
      <c r="C169" s="521" t="s">
        <v>372</v>
      </c>
      <c r="D169" s="43" t="s">
        <v>372</v>
      </c>
      <c r="E169" s="44" t="s">
        <v>14</v>
      </c>
      <c r="F169" s="223">
        <v>3</v>
      </c>
      <c r="G169" s="238">
        <v>6</v>
      </c>
      <c r="H169" s="222">
        <v>4</v>
      </c>
      <c r="I169" s="222">
        <v>3</v>
      </c>
      <c r="J169" s="222">
        <v>3</v>
      </c>
      <c r="K169" s="222">
        <v>4</v>
      </c>
      <c r="L169" s="222">
        <v>3</v>
      </c>
      <c r="M169" s="236">
        <v>4</v>
      </c>
      <c r="N169" s="236">
        <v>5</v>
      </c>
      <c r="O169" s="222">
        <v>4</v>
      </c>
      <c r="P169" s="238">
        <v>5</v>
      </c>
      <c r="Q169" s="236">
        <v>4</v>
      </c>
      <c r="R169" s="240">
        <v>3</v>
      </c>
      <c r="S169" s="222">
        <v>4</v>
      </c>
      <c r="T169" s="240">
        <v>2</v>
      </c>
      <c r="U169" s="240">
        <v>2</v>
      </c>
      <c r="V169" s="222">
        <v>3</v>
      </c>
      <c r="W169" s="392">
        <v>4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66</v>
      </c>
      <c r="AH169" s="185">
        <v>66</v>
      </c>
      <c r="AI169" s="185">
        <v>26</v>
      </c>
    </row>
    <row r="170" spans="1:35" ht="15" customHeight="1" x14ac:dyDescent="0.35">
      <c r="A170" s="496"/>
      <c r="B170" s="519"/>
      <c r="C170" s="522"/>
      <c r="D170" s="45" t="s">
        <v>372</v>
      </c>
      <c r="E170" s="46" t="s">
        <v>15</v>
      </c>
      <c r="F170" s="354">
        <v>4</v>
      </c>
      <c r="G170" s="235">
        <v>3</v>
      </c>
      <c r="H170" s="237">
        <v>5</v>
      </c>
      <c r="I170" s="237">
        <v>4</v>
      </c>
      <c r="J170" s="225">
        <v>3</v>
      </c>
      <c r="K170" s="225">
        <v>4</v>
      </c>
      <c r="L170" s="225">
        <v>3</v>
      </c>
      <c r="M170" s="225">
        <v>3</v>
      </c>
      <c r="N170" s="237">
        <v>5</v>
      </c>
      <c r="O170" s="225">
        <v>4</v>
      </c>
      <c r="P170" s="225">
        <v>3</v>
      </c>
      <c r="Q170" s="239">
        <v>5</v>
      </c>
      <c r="R170" s="237">
        <v>5</v>
      </c>
      <c r="S170" s="237">
        <v>5</v>
      </c>
      <c r="T170" s="225">
        <v>3</v>
      </c>
      <c r="U170" s="237">
        <v>4</v>
      </c>
      <c r="V170" s="235">
        <v>2</v>
      </c>
      <c r="W170" s="395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69</v>
      </c>
      <c r="AH170" s="186">
        <v>135</v>
      </c>
      <c r="AI170" s="186">
        <v>33</v>
      </c>
    </row>
    <row r="171" spans="1:35" ht="15" customHeight="1" thickBot="1" x14ac:dyDescent="0.4">
      <c r="A171" s="496"/>
      <c r="B171" s="519"/>
      <c r="C171" s="522"/>
      <c r="D171" s="45" t="s">
        <v>372</v>
      </c>
      <c r="E171" s="46" t="s">
        <v>16</v>
      </c>
      <c r="F171" s="388">
        <v>5</v>
      </c>
      <c r="G171" s="225">
        <v>4</v>
      </c>
      <c r="H171" s="239">
        <v>6</v>
      </c>
      <c r="I171" s="225">
        <v>3</v>
      </c>
      <c r="J171" s="235">
        <v>2</v>
      </c>
      <c r="K171" s="225">
        <v>4</v>
      </c>
      <c r="L171" s="225">
        <v>3</v>
      </c>
      <c r="M171" s="225">
        <v>3</v>
      </c>
      <c r="N171" s="237">
        <v>5</v>
      </c>
      <c r="O171" s="225">
        <v>4</v>
      </c>
      <c r="P171" s="235">
        <v>2</v>
      </c>
      <c r="Q171" s="237">
        <v>4</v>
      </c>
      <c r="R171" s="237">
        <v>5</v>
      </c>
      <c r="S171" s="239">
        <v>6</v>
      </c>
      <c r="T171" s="239">
        <v>5</v>
      </c>
      <c r="U171" s="237">
        <v>4</v>
      </c>
      <c r="V171" s="225">
        <v>3</v>
      </c>
      <c r="W171" s="391">
        <v>3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71</v>
      </c>
      <c r="AH171" s="186">
        <v>206</v>
      </c>
      <c r="AI171" s="186">
        <v>33</v>
      </c>
    </row>
    <row r="172" spans="1:35" ht="15.75" hidden="1" customHeight="1" x14ac:dyDescent="0.35">
      <c r="A172" s="496"/>
      <c r="B172" s="519"/>
      <c r="C172" s="522"/>
      <c r="D172" s="45" t="s">
        <v>372</v>
      </c>
      <c r="E172" s="46" t="s">
        <v>17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206</v>
      </c>
      <c r="AI172" s="186">
        <v>33</v>
      </c>
    </row>
    <row r="173" spans="1:35" ht="15.75" hidden="1" customHeight="1" thickBot="1" x14ac:dyDescent="0.4">
      <c r="A173" s="497"/>
      <c r="B173" s="520"/>
      <c r="C173" s="523"/>
      <c r="D173" s="47" t="s">
        <v>372</v>
      </c>
      <c r="E173" s="48" t="s">
        <v>18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206</v>
      </c>
      <c r="AI173" s="187">
        <v>33</v>
      </c>
    </row>
    <row r="174" spans="1:35" ht="15" customHeight="1" x14ac:dyDescent="0.35">
      <c r="A174" s="495">
        <v>34</v>
      </c>
      <c r="B174" s="518">
        <v>33</v>
      </c>
      <c r="C174" s="521" t="s">
        <v>373</v>
      </c>
      <c r="D174" s="43" t="s">
        <v>373</v>
      </c>
      <c r="E174" s="44" t="s">
        <v>14</v>
      </c>
      <c r="F174" s="223">
        <v>3</v>
      </c>
      <c r="G174" s="236">
        <v>5</v>
      </c>
      <c r="H174" s="222">
        <v>4</v>
      </c>
      <c r="I174" s="222">
        <v>3</v>
      </c>
      <c r="J174" s="236">
        <v>4</v>
      </c>
      <c r="K174" s="222">
        <v>4</v>
      </c>
      <c r="L174" s="222">
        <v>3</v>
      </c>
      <c r="M174" s="240">
        <v>2</v>
      </c>
      <c r="N174" s="238">
        <v>6</v>
      </c>
      <c r="O174" s="222">
        <v>4</v>
      </c>
      <c r="P174" s="240">
        <v>2</v>
      </c>
      <c r="Q174" s="236">
        <v>4</v>
      </c>
      <c r="R174" s="236">
        <v>5</v>
      </c>
      <c r="S174" s="238">
        <v>6</v>
      </c>
      <c r="T174" s="236">
        <v>4</v>
      </c>
      <c r="U174" s="238">
        <v>5</v>
      </c>
      <c r="V174" s="222">
        <v>3</v>
      </c>
      <c r="W174" s="390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70</v>
      </c>
      <c r="AH174" s="185">
        <v>70</v>
      </c>
      <c r="AI174" s="185">
        <v>44</v>
      </c>
    </row>
    <row r="175" spans="1:35" ht="15" customHeight="1" x14ac:dyDescent="0.35">
      <c r="A175" s="496"/>
      <c r="B175" s="519"/>
      <c r="C175" s="522"/>
      <c r="D175" s="45" t="s">
        <v>373</v>
      </c>
      <c r="E175" s="46" t="s">
        <v>15</v>
      </c>
      <c r="F175" s="354">
        <v>4</v>
      </c>
      <c r="G175" s="237">
        <v>5</v>
      </c>
      <c r="H175" s="239">
        <v>6</v>
      </c>
      <c r="I175" s="225">
        <v>3</v>
      </c>
      <c r="J175" s="225">
        <v>3</v>
      </c>
      <c r="K175" s="237">
        <v>5</v>
      </c>
      <c r="L175" s="225">
        <v>3</v>
      </c>
      <c r="M175" s="235">
        <v>2</v>
      </c>
      <c r="N175" s="237">
        <v>5</v>
      </c>
      <c r="O175" s="237">
        <v>5</v>
      </c>
      <c r="P175" s="239">
        <v>5</v>
      </c>
      <c r="Q175" s="225">
        <v>3</v>
      </c>
      <c r="R175" s="235">
        <v>3</v>
      </c>
      <c r="S175" s="237">
        <v>5</v>
      </c>
      <c r="T175" s="225">
        <v>3</v>
      </c>
      <c r="U175" s="235">
        <v>2</v>
      </c>
      <c r="V175" s="235">
        <v>2</v>
      </c>
      <c r="W175" s="391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67</v>
      </c>
      <c r="AH175" s="186">
        <v>137</v>
      </c>
      <c r="AI175" s="186">
        <v>39</v>
      </c>
    </row>
    <row r="176" spans="1:35" ht="15" customHeight="1" thickBot="1" x14ac:dyDescent="0.4">
      <c r="A176" s="496"/>
      <c r="B176" s="519"/>
      <c r="C176" s="522"/>
      <c r="D176" s="45" t="s">
        <v>373</v>
      </c>
      <c r="E176" s="46" t="s">
        <v>16</v>
      </c>
      <c r="F176" s="354">
        <v>4</v>
      </c>
      <c r="G176" s="237">
        <v>5</v>
      </c>
      <c r="H176" s="239">
        <v>6</v>
      </c>
      <c r="I176" s="225">
        <v>3</v>
      </c>
      <c r="J176" s="225">
        <v>3</v>
      </c>
      <c r="K176" s="225">
        <v>4</v>
      </c>
      <c r="L176" s="225">
        <v>3</v>
      </c>
      <c r="M176" s="225">
        <v>3</v>
      </c>
      <c r="N176" s="239">
        <v>6</v>
      </c>
      <c r="O176" s="225">
        <v>4</v>
      </c>
      <c r="P176" s="235">
        <v>2</v>
      </c>
      <c r="Q176" s="225">
        <v>3</v>
      </c>
      <c r="R176" s="225">
        <v>4</v>
      </c>
      <c r="S176" s="237">
        <v>5</v>
      </c>
      <c r="T176" s="225">
        <v>3</v>
      </c>
      <c r="U176" s="237">
        <v>4</v>
      </c>
      <c r="V176" s="225">
        <v>3</v>
      </c>
      <c r="W176" s="395">
        <v>4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69</v>
      </c>
      <c r="AH176" s="186">
        <v>206</v>
      </c>
      <c r="AI176" s="186">
        <v>33</v>
      </c>
    </row>
    <row r="177" spans="1:35" ht="15.75" hidden="1" customHeight="1" x14ac:dyDescent="0.35">
      <c r="A177" s="496"/>
      <c r="B177" s="519"/>
      <c r="C177" s="522"/>
      <c r="D177" s="45" t="s">
        <v>373</v>
      </c>
      <c r="E177" s="46" t="s">
        <v>17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206</v>
      </c>
      <c r="AI177" s="186">
        <v>33</v>
      </c>
    </row>
    <row r="178" spans="1:35" ht="15.75" hidden="1" customHeight="1" thickBot="1" x14ac:dyDescent="0.4">
      <c r="A178" s="497"/>
      <c r="B178" s="520"/>
      <c r="C178" s="523"/>
      <c r="D178" s="47" t="s">
        <v>373</v>
      </c>
      <c r="E178" s="48" t="s">
        <v>18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206</v>
      </c>
      <c r="AI178" s="187">
        <v>33</v>
      </c>
    </row>
    <row r="179" spans="1:35" ht="15" customHeight="1" x14ac:dyDescent="0.35">
      <c r="A179" s="495">
        <v>35</v>
      </c>
      <c r="B179" s="518">
        <v>33</v>
      </c>
      <c r="C179" s="521" t="s">
        <v>374</v>
      </c>
      <c r="D179" s="43" t="s">
        <v>374</v>
      </c>
      <c r="E179" s="44" t="s">
        <v>14</v>
      </c>
      <c r="F179" s="353">
        <v>4</v>
      </c>
      <c r="G179" s="222">
        <v>4</v>
      </c>
      <c r="H179" s="238">
        <v>6</v>
      </c>
      <c r="I179" s="222">
        <v>3</v>
      </c>
      <c r="J179" s="222">
        <v>3</v>
      </c>
      <c r="K179" s="236">
        <v>5</v>
      </c>
      <c r="L179" s="240">
        <v>2</v>
      </c>
      <c r="M179" s="222">
        <v>3</v>
      </c>
      <c r="N179" s="222">
        <v>4</v>
      </c>
      <c r="O179" s="238">
        <v>6</v>
      </c>
      <c r="P179" s="240">
        <v>2</v>
      </c>
      <c r="Q179" s="222">
        <v>3</v>
      </c>
      <c r="R179" s="222">
        <v>4</v>
      </c>
      <c r="S179" s="236">
        <v>5</v>
      </c>
      <c r="T179" s="236">
        <v>4</v>
      </c>
      <c r="U179" s="240">
        <v>2</v>
      </c>
      <c r="V179" s="236">
        <v>4</v>
      </c>
      <c r="W179" s="392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68</v>
      </c>
      <c r="AH179" s="185">
        <v>68</v>
      </c>
      <c r="AI179" s="185">
        <v>35</v>
      </c>
    </row>
    <row r="180" spans="1:35" ht="15" customHeight="1" x14ac:dyDescent="0.35">
      <c r="A180" s="496"/>
      <c r="B180" s="519"/>
      <c r="C180" s="522"/>
      <c r="D180" s="45" t="s">
        <v>374</v>
      </c>
      <c r="E180" s="46" t="s">
        <v>15</v>
      </c>
      <c r="F180" s="224">
        <v>3</v>
      </c>
      <c r="G180" s="237">
        <v>5</v>
      </c>
      <c r="H180" s="239">
        <v>6</v>
      </c>
      <c r="I180" s="237">
        <v>4</v>
      </c>
      <c r="J180" s="225">
        <v>3</v>
      </c>
      <c r="K180" s="235">
        <v>3</v>
      </c>
      <c r="L180" s="225">
        <v>3</v>
      </c>
      <c r="M180" s="225">
        <v>3</v>
      </c>
      <c r="N180" s="239">
        <v>6</v>
      </c>
      <c r="O180" s="225">
        <v>4</v>
      </c>
      <c r="P180" s="235">
        <v>2</v>
      </c>
      <c r="Q180" s="237">
        <v>4</v>
      </c>
      <c r="R180" s="239">
        <v>6</v>
      </c>
      <c r="S180" s="235">
        <v>3</v>
      </c>
      <c r="T180" s="225">
        <v>3</v>
      </c>
      <c r="U180" s="225">
        <v>3</v>
      </c>
      <c r="V180" s="235">
        <v>2</v>
      </c>
      <c r="W180" s="395">
        <v>4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67</v>
      </c>
      <c r="AH180" s="186">
        <v>135</v>
      </c>
      <c r="AI180" s="186">
        <v>33</v>
      </c>
    </row>
    <row r="181" spans="1:35" ht="15" customHeight="1" thickBot="1" x14ac:dyDescent="0.4">
      <c r="A181" s="496"/>
      <c r="B181" s="519"/>
      <c r="C181" s="522"/>
      <c r="D181" s="45" t="s">
        <v>374</v>
      </c>
      <c r="E181" s="46" t="s">
        <v>16</v>
      </c>
      <c r="F181" s="388">
        <v>5</v>
      </c>
      <c r="G181" s="235">
        <v>3</v>
      </c>
      <c r="H181" s="239">
        <v>6</v>
      </c>
      <c r="I181" s="225">
        <v>3</v>
      </c>
      <c r="J181" s="237">
        <v>4</v>
      </c>
      <c r="K181" s="237">
        <v>5</v>
      </c>
      <c r="L181" s="225">
        <v>3</v>
      </c>
      <c r="M181" s="235">
        <v>2</v>
      </c>
      <c r="N181" s="237">
        <v>5</v>
      </c>
      <c r="O181" s="225">
        <v>4</v>
      </c>
      <c r="P181" s="225">
        <v>3</v>
      </c>
      <c r="Q181" s="239">
        <v>5</v>
      </c>
      <c r="R181" s="237">
        <v>5</v>
      </c>
      <c r="S181" s="237">
        <v>5</v>
      </c>
      <c r="T181" s="225">
        <v>3</v>
      </c>
      <c r="U181" s="237">
        <v>4</v>
      </c>
      <c r="V181" s="225">
        <v>3</v>
      </c>
      <c r="W181" s="391">
        <v>3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71</v>
      </c>
      <c r="AH181" s="186">
        <v>206</v>
      </c>
      <c r="AI181" s="186">
        <v>33</v>
      </c>
    </row>
    <row r="182" spans="1:35" ht="15.75" hidden="1" customHeight="1" x14ac:dyDescent="0.35">
      <c r="A182" s="496"/>
      <c r="B182" s="519"/>
      <c r="C182" s="522"/>
      <c r="D182" s="45" t="s">
        <v>374</v>
      </c>
      <c r="E182" s="46" t="s">
        <v>17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206</v>
      </c>
      <c r="AI182" s="186">
        <v>33</v>
      </c>
    </row>
    <row r="183" spans="1:35" ht="15.75" hidden="1" customHeight="1" thickBot="1" x14ac:dyDescent="0.4">
      <c r="A183" s="497"/>
      <c r="B183" s="520"/>
      <c r="C183" s="523"/>
      <c r="D183" s="47" t="s">
        <v>374</v>
      </c>
      <c r="E183" s="48" t="s">
        <v>18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206</v>
      </c>
      <c r="AI183" s="187">
        <v>33</v>
      </c>
    </row>
    <row r="184" spans="1:35" ht="15" customHeight="1" x14ac:dyDescent="0.35">
      <c r="A184" s="495">
        <v>36</v>
      </c>
      <c r="B184" s="518">
        <v>36</v>
      </c>
      <c r="C184" s="521" t="s">
        <v>375</v>
      </c>
      <c r="D184" s="43" t="s">
        <v>375</v>
      </c>
      <c r="E184" s="44" t="s">
        <v>14</v>
      </c>
      <c r="F184" s="223">
        <v>3</v>
      </c>
      <c r="G184" s="236">
        <v>5</v>
      </c>
      <c r="H184" s="238">
        <v>7</v>
      </c>
      <c r="I184" s="222">
        <v>3</v>
      </c>
      <c r="J184" s="236">
        <v>4</v>
      </c>
      <c r="K184" s="222">
        <v>4</v>
      </c>
      <c r="L184" s="222">
        <v>3</v>
      </c>
      <c r="M184" s="222">
        <v>3</v>
      </c>
      <c r="N184" s="240">
        <v>3</v>
      </c>
      <c r="O184" s="240">
        <v>3</v>
      </c>
      <c r="P184" s="240">
        <v>2</v>
      </c>
      <c r="Q184" s="222">
        <v>3</v>
      </c>
      <c r="R184" s="238">
        <v>6</v>
      </c>
      <c r="S184" s="236">
        <v>5</v>
      </c>
      <c r="T184" s="222">
        <v>3</v>
      </c>
      <c r="U184" s="240">
        <v>2</v>
      </c>
      <c r="V184" s="222">
        <v>3</v>
      </c>
      <c r="W184" s="390">
        <v>3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65</v>
      </c>
      <c r="AH184" s="185">
        <v>65</v>
      </c>
      <c r="AI184" s="185">
        <v>19</v>
      </c>
    </row>
    <row r="185" spans="1:35" ht="15" customHeight="1" x14ac:dyDescent="0.35">
      <c r="A185" s="496"/>
      <c r="B185" s="519"/>
      <c r="C185" s="522"/>
      <c r="D185" s="45" t="s">
        <v>375</v>
      </c>
      <c r="E185" s="46" t="s">
        <v>15</v>
      </c>
      <c r="F185" s="224">
        <v>3</v>
      </c>
      <c r="G185" s="237">
        <v>5</v>
      </c>
      <c r="H185" s="225">
        <v>4</v>
      </c>
      <c r="I185" s="237">
        <v>4</v>
      </c>
      <c r="J185" s="225">
        <v>3</v>
      </c>
      <c r="K185" s="225">
        <v>4</v>
      </c>
      <c r="L185" s="225">
        <v>3</v>
      </c>
      <c r="M185" s="225">
        <v>3</v>
      </c>
      <c r="N185" s="239">
        <v>6</v>
      </c>
      <c r="O185" s="237">
        <v>5</v>
      </c>
      <c r="P185" s="237">
        <v>4</v>
      </c>
      <c r="Q185" s="239">
        <v>5</v>
      </c>
      <c r="R185" s="237">
        <v>5</v>
      </c>
      <c r="S185" s="225">
        <v>4</v>
      </c>
      <c r="T185" s="237">
        <v>4</v>
      </c>
      <c r="U185" s="237">
        <v>4</v>
      </c>
      <c r="V185" s="225">
        <v>3</v>
      </c>
      <c r="W185" s="391">
        <v>3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72</v>
      </c>
      <c r="AH185" s="186">
        <v>137</v>
      </c>
      <c r="AI185" s="186">
        <v>39</v>
      </c>
    </row>
    <row r="186" spans="1:35" ht="15" customHeight="1" thickBot="1" x14ac:dyDescent="0.4">
      <c r="A186" s="496"/>
      <c r="B186" s="519"/>
      <c r="C186" s="522"/>
      <c r="D186" s="45" t="s">
        <v>375</v>
      </c>
      <c r="E186" s="46" t="s">
        <v>16</v>
      </c>
      <c r="F186" s="224">
        <v>3</v>
      </c>
      <c r="G186" s="225">
        <v>4</v>
      </c>
      <c r="H186" s="225">
        <v>4</v>
      </c>
      <c r="I186" s="225">
        <v>3</v>
      </c>
      <c r="J186" s="225">
        <v>3</v>
      </c>
      <c r="K186" s="225">
        <v>4</v>
      </c>
      <c r="L186" s="235">
        <v>2</v>
      </c>
      <c r="M186" s="225">
        <v>3</v>
      </c>
      <c r="N186" s="239">
        <v>6</v>
      </c>
      <c r="O186" s="237">
        <v>5</v>
      </c>
      <c r="P186" s="239">
        <v>6</v>
      </c>
      <c r="Q186" s="225">
        <v>3</v>
      </c>
      <c r="R186" s="239">
        <v>7</v>
      </c>
      <c r="S186" s="225">
        <v>4</v>
      </c>
      <c r="T186" s="225">
        <v>3</v>
      </c>
      <c r="U186" s="237">
        <v>4</v>
      </c>
      <c r="V186" s="225">
        <v>3</v>
      </c>
      <c r="W186" s="391">
        <v>3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70</v>
      </c>
      <c r="AH186" s="186">
        <v>207</v>
      </c>
      <c r="AI186" s="186">
        <v>36</v>
      </c>
    </row>
    <row r="187" spans="1:35" ht="15.75" hidden="1" customHeight="1" x14ac:dyDescent="0.35">
      <c r="A187" s="496"/>
      <c r="B187" s="519"/>
      <c r="C187" s="522"/>
      <c r="D187" s="45" t="s">
        <v>375</v>
      </c>
      <c r="E187" s="46" t="s">
        <v>17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207</v>
      </c>
      <c r="AI187" s="186">
        <v>36</v>
      </c>
    </row>
    <row r="188" spans="1:35" ht="15.75" hidden="1" customHeight="1" thickBot="1" x14ac:dyDescent="0.4">
      <c r="A188" s="497"/>
      <c r="B188" s="520"/>
      <c r="C188" s="523"/>
      <c r="D188" s="47" t="s">
        <v>375</v>
      </c>
      <c r="E188" s="48" t="s">
        <v>18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207</v>
      </c>
      <c r="AI188" s="187">
        <v>36</v>
      </c>
    </row>
    <row r="189" spans="1:35" ht="15" customHeight="1" x14ac:dyDescent="0.35">
      <c r="A189" s="495">
        <v>37</v>
      </c>
      <c r="B189" s="518">
        <v>36</v>
      </c>
      <c r="C189" s="521" t="s">
        <v>376</v>
      </c>
      <c r="D189" s="43" t="s">
        <v>376</v>
      </c>
      <c r="E189" s="44" t="s">
        <v>14</v>
      </c>
      <c r="F189" s="387">
        <v>2</v>
      </c>
      <c r="G189" s="236">
        <v>5</v>
      </c>
      <c r="H189" s="222">
        <v>4</v>
      </c>
      <c r="I189" s="236">
        <v>4</v>
      </c>
      <c r="J189" s="222">
        <v>3</v>
      </c>
      <c r="K189" s="236">
        <v>5</v>
      </c>
      <c r="L189" s="240">
        <v>2</v>
      </c>
      <c r="M189" s="236">
        <v>4</v>
      </c>
      <c r="N189" s="222">
        <v>4</v>
      </c>
      <c r="O189" s="236">
        <v>5</v>
      </c>
      <c r="P189" s="222">
        <v>3</v>
      </c>
      <c r="Q189" s="238">
        <v>5</v>
      </c>
      <c r="R189" s="240">
        <v>3</v>
      </c>
      <c r="S189" s="222">
        <v>4</v>
      </c>
      <c r="T189" s="236">
        <v>4</v>
      </c>
      <c r="U189" s="222">
        <v>3</v>
      </c>
      <c r="V189" s="222">
        <v>3</v>
      </c>
      <c r="W189" s="392">
        <v>4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67</v>
      </c>
      <c r="AH189" s="185">
        <v>67</v>
      </c>
      <c r="AI189" s="185">
        <v>30</v>
      </c>
    </row>
    <row r="190" spans="1:35" ht="15" customHeight="1" x14ac:dyDescent="0.35">
      <c r="A190" s="496"/>
      <c r="B190" s="519"/>
      <c r="C190" s="522"/>
      <c r="D190" s="45" t="s">
        <v>376</v>
      </c>
      <c r="E190" s="46" t="s">
        <v>15</v>
      </c>
      <c r="F190" s="224">
        <v>3</v>
      </c>
      <c r="G190" s="225">
        <v>4</v>
      </c>
      <c r="H190" s="237">
        <v>5</v>
      </c>
      <c r="I190" s="225">
        <v>3</v>
      </c>
      <c r="J190" s="225">
        <v>3</v>
      </c>
      <c r="K190" s="225">
        <v>4</v>
      </c>
      <c r="L190" s="225">
        <v>3</v>
      </c>
      <c r="M190" s="225">
        <v>3</v>
      </c>
      <c r="N190" s="225">
        <v>4</v>
      </c>
      <c r="O190" s="225">
        <v>4</v>
      </c>
      <c r="P190" s="239">
        <v>5</v>
      </c>
      <c r="Q190" s="225">
        <v>3</v>
      </c>
      <c r="R190" s="225">
        <v>4</v>
      </c>
      <c r="S190" s="237">
        <v>5</v>
      </c>
      <c r="T190" s="225">
        <v>3</v>
      </c>
      <c r="U190" s="237">
        <v>4</v>
      </c>
      <c r="V190" s="225">
        <v>3</v>
      </c>
      <c r="W190" s="391">
        <v>3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66</v>
      </c>
      <c r="AH190" s="186">
        <v>133</v>
      </c>
      <c r="AI190" s="186">
        <v>27</v>
      </c>
    </row>
    <row r="191" spans="1:35" ht="15" customHeight="1" thickBot="1" x14ac:dyDescent="0.4">
      <c r="A191" s="496"/>
      <c r="B191" s="519"/>
      <c r="C191" s="522"/>
      <c r="D191" s="45" t="s">
        <v>376</v>
      </c>
      <c r="E191" s="46" t="s">
        <v>16</v>
      </c>
      <c r="F191" s="388">
        <v>5</v>
      </c>
      <c r="G191" s="237">
        <v>5</v>
      </c>
      <c r="H191" s="237">
        <v>5</v>
      </c>
      <c r="I191" s="235">
        <v>2</v>
      </c>
      <c r="J191" s="237">
        <v>4</v>
      </c>
      <c r="K191" s="225">
        <v>4</v>
      </c>
      <c r="L191" s="225">
        <v>3</v>
      </c>
      <c r="M191" s="237">
        <v>4</v>
      </c>
      <c r="N191" s="225">
        <v>4</v>
      </c>
      <c r="O191" s="239">
        <v>6</v>
      </c>
      <c r="P191" s="225">
        <v>3</v>
      </c>
      <c r="Q191" s="237">
        <v>4</v>
      </c>
      <c r="R191" s="239">
        <v>7</v>
      </c>
      <c r="S191" s="237">
        <v>5</v>
      </c>
      <c r="T191" s="237">
        <v>4</v>
      </c>
      <c r="U191" s="235">
        <v>2</v>
      </c>
      <c r="V191" s="225">
        <v>3</v>
      </c>
      <c r="W191" s="395">
        <v>4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74</v>
      </c>
      <c r="AH191" s="186">
        <v>207</v>
      </c>
      <c r="AI191" s="186">
        <v>36</v>
      </c>
    </row>
    <row r="192" spans="1:35" ht="15.75" hidden="1" customHeight="1" x14ac:dyDescent="0.35">
      <c r="A192" s="496"/>
      <c r="B192" s="519"/>
      <c r="C192" s="522"/>
      <c r="D192" s="45" t="s">
        <v>376</v>
      </c>
      <c r="E192" s="46" t="s">
        <v>17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207</v>
      </c>
      <c r="AI192" s="186">
        <v>36</v>
      </c>
    </row>
    <row r="193" spans="1:35" ht="15.75" hidden="1" customHeight="1" thickBot="1" x14ac:dyDescent="0.4">
      <c r="A193" s="497"/>
      <c r="B193" s="520"/>
      <c r="C193" s="523"/>
      <c r="D193" s="47" t="s">
        <v>376</v>
      </c>
      <c r="E193" s="48" t="s">
        <v>18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207</v>
      </c>
      <c r="AI193" s="187">
        <v>36</v>
      </c>
    </row>
    <row r="194" spans="1:35" ht="15" customHeight="1" x14ac:dyDescent="0.35">
      <c r="A194" s="495">
        <v>38</v>
      </c>
      <c r="B194" s="518">
        <v>38</v>
      </c>
      <c r="C194" s="521" t="s">
        <v>377</v>
      </c>
      <c r="D194" s="43" t="s">
        <v>377</v>
      </c>
      <c r="E194" s="44" t="s">
        <v>14</v>
      </c>
      <c r="F194" s="223">
        <v>3</v>
      </c>
      <c r="G194" s="236">
        <v>5</v>
      </c>
      <c r="H194" s="236">
        <v>5</v>
      </c>
      <c r="I194" s="222">
        <v>3</v>
      </c>
      <c r="J194" s="222">
        <v>3</v>
      </c>
      <c r="K194" s="222">
        <v>4</v>
      </c>
      <c r="L194" s="222">
        <v>3</v>
      </c>
      <c r="M194" s="222">
        <v>3</v>
      </c>
      <c r="N194" s="236">
        <v>5</v>
      </c>
      <c r="O194" s="238">
        <v>6</v>
      </c>
      <c r="P194" s="236">
        <v>4</v>
      </c>
      <c r="Q194" s="236">
        <v>4</v>
      </c>
      <c r="R194" s="222">
        <v>4</v>
      </c>
      <c r="S194" s="222">
        <v>4</v>
      </c>
      <c r="T194" s="238">
        <v>5</v>
      </c>
      <c r="U194" s="236">
        <v>4</v>
      </c>
      <c r="V194" s="222">
        <v>3</v>
      </c>
      <c r="W194" s="390">
        <v>3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71</v>
      </c>
      <c r="AH194" s="185">
        <v>71</v>
      </c>
      <c r="AI194" s="185">
        <v>50</v>
      </c>
    </row>
    <row r="195" spans="1:35" ht="15" customHeight="1" x14ac:dyDescent="0.35">
      <c r="A195" s="496"/>
      <c r="B195" s="519"/>
      <c r="C195" s="522"/>
      <c r="D195" s="45" t="s">
        <v>377</v>
      </c>
      <c r="E195" s="46" t="s">
        <v>15</v>
      </c>
      <c r="F195" s="354">
        <v>4</v>
      </c>
      <c r="G195" s="225">
        <v>4</v>
      </c>
      <c r="H195" s="237">
        <v>5</v>
      </c>
      <c r="I195" s="225">
        <v>3</v>
      </c>
      <c r="J195" s="225">
        <v>3</v>
      </c>
      <c r="K195" s="237">
        <v>5</v>
      </c>
      <c r="L195" s="225">
        <v>3</v>
      </c>
      <c r="M195" s="225">
        <v>3</v>
      </c>
      <c r="N195" s="237">
        <v>5</v>
      </c>
      <c r="O195" s="237">
        <v>5</v>
      </c>
      <c r="P195" s="225">
        <v>3</v>
      </c>
      <c r="Q195" s="237">
        <v>4</v>
      </c>
      <c r="R195" s="237">
        <v>5</v>
      </c>
      <c r="S195" s="225">
        <v>4</v>
      </c>
      <c r="T195" s="237">
        <v>4</v>
      </c>
      <c r="U195" s="237">
        <v>4</v>
      </c>
      <c r="V195" s="225">
        <v>3</v>
      </c>
      <c r="W195" s="395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71</v>
      </c>
      <c r="AH195" s="186">
        <v>142</v>
      </c>
      <c r="AI195" s="186">
        <v>52</v>
      </c>
    </row>
    <row r="196" spans="1:35" ht="15" customHeight="1" thickBot="1" x14ac:dyDescent="0.4">
      <c r="A196" s="496"/>
      <c r="B196" s="519"/>
      <c r="C196" s="522"/>
      <c r="D196" s="45" t="s">
        <v>377</v>
      </c>
      <c r="E196" s="46" t="s">
        <v>16</v>
      </c>
      <c r="F196" s="224">
        <v>3</v>
      </c>
      <c r="G196" s="237">
        <v>5</v>
      </c>
      <c r="H196" s="237">
        <v>5</v>
      </c>
      <c r="I196" s="237">
        <v>4</v>
      </c>
      <c r="J196" s="225">
        <v>3</v>
      </c>
      <c r="K196" s="225">
        <v>4</v>
      </c>
      <c r="L196" s="225">
        <v>3</v>
      </c>
      <c r="M196" s="235">
        <v>2</v>
      </c>
      <c r="N196" s="239">
        <v>6</v>
      </c>
      <c r="O196" s="225">
        <v>4</v>
      </c>
      <c r="P196" s="225">
        <v>3</v>
      </c>
      <c r="Q196" s="225">
        <v>3</v>
      </c>
      <c r="R196" s="225">
        <v>4</v>
      </c>
      <c r="S196" s="225">
        <v>4</v>
      </c>
      <c r="T196" s="225">
        <v>3</v>
      </c>
      <c r="U196" s="237">
        <v>4</v>
      </c>
      <c r="V196" s="225">
        <v>3</v>
      </c>
      <c r="W196" s="391">
        <v>3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66</v>
      </c>
      <c r="AH196" s="186">
        <v>208</v>
      </c>
      <c r="AI196" s="186">
        <v>38</v>
      </c>
    </row>
    <row r="197" spans="1:35" ht="15.75" hidden="1" customHeight="1" x14ac:dyDescent="0.35">
      <c r="A197" s="496"/>
      <c r="B197" s="519"/>
      <c r="C197" s="522"/>
      <c r="D197" s="45" t="s">
        <v>377</v>
      </c>
      <c r="E197" s="46" t="s">
        <v>17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208</v>
      </c>
      <c r="AI197" s="186">
        <v>38</v>
      </c>
    </row>
    <row r="198" spans="1:35" ht="15.75" hidden="1" customHeight="1" thickBot="1" x14ac:dyDescent="0.4">
      <c r="A198" s="497"/>
      <c r="B198" s="520"/>
      <c r="C198" s="523"/>
      <c r="D198" s="47" t="s">
        <v>377</v>
      </c>
      <c r="E198" s="48" t="s">
        <v>18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208</v>
      </c>
      <c r="AI198" s="187">
        <v>38</v>
      </c>
    </row>
    <row r="199" spans="1:35" ht="15" customHeight="1" x14ac:dyDescent="0.35">
      <c r="A199" s="495">
        <v>39</v>
      </c>
      <c r="B199" s="518">
        <v>38</v>
      </c>
      <c r="C199" s="521" t="s">
        <v>378</v>
      </c>
      <c r="D199" s="43" t="s">
        <v>378</v>
      </c>
      <c r="E199" s="44" t="s">
        <v>14</v>
      </c>
      <c r="F199" s="223">
        <v>3</v>
      </c>
      <c r="G199" s="222">
        <v>4</v>
      </c>
      <c r="H199" s="236">
        <v>5</v>
      </c>
      <c r="I199" s="236">
        <v>4</v>
      </c>
      <c r="J199" s="240">
        <v>2</v>
      </c>
      <c r="K199" s="222">
        <v>4</v>
      </c>
      <c r="L199" s="236">
        <v>4</v>
      </c>
      <c r="M199" s="222">
        <v>3</v>
      </c>
      <c r="N199" s="236">
        <v>5</v>
      </c>
      <c r="O199" s="238">
        <v>6</v>
      </c>
      <c r="P199" s="222">
        <v>3</v>
      </c>
      <c r="Q199" s="222">
        <v>3</v>
      </c>
      <c r="R199" s="240">
        <v>3</v>
      </c>
      <c r="S199" s="222">
        <v>4</v>
      </c>
      <c r="T199" s="222">
        <v>3</v>
      </c>
      <c r="U199" s="240">
        <v>2</v>
      </c>
      <c r="V199" s="240">
        <v>2</v>
      </c>
      <c r="W199" s="390">
        <v>3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63</v>
      </c>
      <c r="AH199" s="185">
        <v>63</v>
      </c>
      <c r="AI199" s="185">
        <v>11</v>
      </c>
    </row>
    <row r="200" spans="1:35" ht="15" customHeight="1" x14ac:dyDescent="0.35">
      <c r="A200" s="496"/>
      <c r="B200" s="519"/>
      <c r="C200" s="522"/>
      <c r="D200" s="45" t="s">
        <v>378</v>
      </c>
      <c r="E200" s="46" t="s">
        <v>15</v>
      </c>
      <c r="F200" s="354">
        <v>4</v>
      </c>
      <c r="G200" s="237">
        <v>5</v>
      </c>
      <c r="H200" s="225">
        <v>4</v>
      </c>
      <c r="I200" s="225">
        <v>3</v>
      </c>
      <c r="J200" s="225">
        <v>3</v>
      </c>
      <c r="K200" s="237">
        <v>5</v>
      </c>
      <c r="L200" s="225">
        <v>3</v>
      </c>
      <c r="M200" s="225">
        <v>3</v>
      </c>
      <c r="N200" s="237">
        <v>5</v>
      </c>
      <c r="O200" s="239">
        <v>7</v>
      </c>
      <c r="P200" s="237">
        <v>4</v>
      </c>
      <c r="Q200" s="225">
        <v>3</v>
      </c>
      <c r="R200" s="237">
        <v>5</v>
      </c>
      <c r="S200" s="239">
        <v>7</v>
      </c>
      <c r="T200" s="225">
        <v>3</v>
      </c>
      <c r="U200" s="237">
        <v>4</v>
      </c>
      <c r="V200" s="225">
        <v>3</v>
      </c>
      <c r="W200" s="391">
        <v>3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74</v>
      </c>
      <c r="AH200" s="186">
        <v>137</v>
      </c>
      <c r="AI200" s="186">
        <v>39</v>
      </c>
    </row>
    <row r="201" spans="1:35" ht="15" customHeight="1" thickBot="1" x14ac:dyDescent="0.4">
      <c r="A201" s="496"/>
      <c r="B201" s="519"/>
      <c r="C201" s="522"/>
      <c r="D201" s="45" t="s">
        <v>378</v>
      </c>
      <c r="E201" s="46" t="s">
        <v>16</v>
      </c>
      <c r="F201" s="354">
        <v>4</v>
      </c>
      <c r="G201" s="225">
        <v>4</v>
      </c>
      <c r="H201" s="237">
        <v>5</v>
      </c>
      <c r="I201" s="225">
        <v>3</v>
      </c>
      <c r="J201" s="225">
        <v>3</v>
      </c>
      <c r="K201" s="237">
        <v>5</v>
      </c>
      <c r="L201" s="225">
        <v>3</v>
      </c>
      <c r="M201" s="225">
        <v>3</v>
      </c>
      <c r="N201" s="239">
        <v>8</v>
      </c>
      <c r="O201" s="237">
        <v>5</v>
      </c>
      <c r="P201" s="225">
        <v>3</v>
      </c>
      <c r="Q201" s="225">
        <v>3</v>
      </c>
      <c r="R201" s="225">
        <v>4</v>
      </c>
      <c r="S201" s="239">
        <v>6</v>
      </c>
      <c r="T201" s="225">
        <v>3</v>
      </c>
      <c r="U201" s="225">
        <v>3</v>
      </c>
      <c r="V201" s="225">
        <v>3</v>
      </c>
      <c r="W201" s="391">
        <v>3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71</v>
      </c>
      <c r="AH201" s="186">
        <v>208</v>
      </c>
      <c r="AI201" s="186">
        <v>38</v>
      </c>
    </row>
    <row r="202" spans="1:35" ht="15.75" hidden="1" customHeight="1" x14ac:dyDescent="0.35">
      <c r="A202" s="496"/>
      <c r="B202" s="519"/>
      <c r="C202" s="522"/>
      <c r="D202" s="45" t="s">
        <v>378</v>
      </c>
      <c r="E202" s="46" t="s">
        <v>17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208</v>
      </c>
      <c r="AI202" s="186">
        <v>38</v>
      </c>
    </row>
    <row r="203" spans="1:35" ht="15.75" hidden="1" customHeight="1" thickBot="1" x14ac:dyDescent="0.4">
      <c r="A203" s="497"/>
      <c r="B203" s="520"/>
      <c r="C203" s="523"/>
      <c r="D203" s="47" t="s">
        <v>378</v>
      </c>
      <c r="E203" s="48" t="s">
        <v>18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208</v>
      </c>
      <c r="AI203" s="187">
        <v>38</v>
      </c>
    </row>
    <row r="204" spans="1:35" ht="15" customHeight="1" x14ac:dyDescent="0.35">
      <c r="A204" s="495">
        <v>40</v>
      </c>
      <c r="B204" s="518">
        <v>38</v>
      </c>
      <c r="C204" s="521" t="s">
        <v>312</v>
      </c>
      <c r="D204" s="43" t="s">
        <v>312</v>
      </c>
      <c r="E204" s="44" t="s">
        <v>14</v>
      </c>
      <c r="F204" s="385">
        <v>6</v>
      </c>
      <c r="G204" s="236">
        <v>5</v>
      </c>
      <c r="H204" s="222">
        <v>4</v>
      </c>
      <c r="I204" s="222">
        <v>3</v>
      </c>
      <c r="J204" s="222">
        <v>3</v>
      </c>
      <c r="K204" s="222">
        <v>4</v>
      </c>
      <c r="L204" s="222">
        <v>3</v>
      </c>
      <c r="M204" s="222">
        <v>3</v>
      </c>
      <c r="N204" s="222">
        <v>4</v>
      </c>
      <c r="O204" s="238">
        <v>6</v>
      </c>
      <c r="P204" s="222">
        <v>3</v>
      </c>
      <c r="Q204" s="236">
        <v>4</v>
      </c>
      <c r="R204" s="236">
        <v>5</v>
      </c>
      <c r="S204" s="236">
        <v>5</v>
      </c>
      <c r="T204" s="222">
        <v>3</v>
      </c>
      <c r="U204" s="222">
        <v>3</v>
      </c>
      <c r="V204" s="222">
        <v>3</v>
      </c>
      <c r="W204" s="390">
        <v>3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70</v>
      </c>
      <c r="AH204" s="185">
        <v>70</v>
      </c>
      <c r="AI204" s="185">
        <v>44</v>
      </c>
    </row>
    <row r="205" spans="1:35" ht="15" customHeight="1" x14ac:dyDescent="0.35">
      <c r="A205" s="496"/>
      <c r="B205" s="519"/>
      <c r="C205" s="522"/>
      <c r="D205" s="45" t="s">
        <v>312</v>
      </c>
      <c r="E205" s="46" t="s">
        <v>15</v>
      </c>
      <c r="F205" s="224">
        <v>3</v>
      </c>
      <c r="G205" s="225">
        <v>4</v>
      </c>
      <c r="H205" s="225">
        <v>4</v>
      </c>
      <c r="I205" s="225">
        <v>3</v>
      </c>
      <c r="J205" s="225">
        <v>3</v>
      </c>
      <c r="K205" s="225">
        <v>4</v>
      </c>
      <c r="L205" s="225">
        <v>3</v>
      </c>
      <c r="M205" s="225">
        <v>3</v>
      </c>
      <c r="N205" s="237">
        <v>5</v>
      </c>
      <c r="O205" s="237">
        <v>5</v>
      </c>
      <c r="P205" s="237">
        <v>4</v>
      </c>
      <c r="Q205" s="225">
        <v>3</v>
      </c>
      <c r="R205" s="225">
        <v>4</v>
      </c>
      <c r="S205" s="237">
        <v>5</v>
      </c>
      <c r="T205" s="225">
        <v>3</v>
      </c>
      <c r="U205" s="239">
        <v>6</v>
      </c>
      <c r="V205" s="235">
        <v>2</v>
      </c>
      <c r="W205" s="391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67</v>
      </c>
      <c r="AH205" s="186">
        <v>137</v>
      </c>
      <c r="AI205" s="186">
        <v>39</v>
      </c>
    </row>
    <row r="206" spans="1:35" ht="15" customHeight="1" thickBot="1" x14ac:dyDescent="0.4">
      <c r="A206" s="496"/>
      <c r="B206" s="519"/>
      <c r="C206" s="522"/>
      <c r="D206" s="45" t="s">
        <v>312</v>
      </c>
      <c r="E206" s="46" t="s">
        <v>16</v>
      </c>
      <c r="F206" s="354">
        <v>4</v>
      </c>
      <c r="G206" s="225">
        <v>4</v>
      </c>
      <c r="H206" s="225">
        <v>4</v>
      </c>
      <c r="I206" s="225">
        <v>3</v>
      </c>
      <c r="J206" s="225">
        <v>3</v>
      </c>
      <c r="K206" s="225">
        <v>4</v>
      </c>
      <c r="L206" s="225">
        <v>3</v>
      </c>
      <c r="M206" s="237">
        <v>4</v>
      </c>
      <c r="N206" s="239">
        <v>6</v>
      </c>
      <c r="O206" s="239">
        <v>6</v>
      </c>
      <c r="P206" s="239">
        <v>5</v>
      </c>
      <c r="Q206" s="225">
        <v>3</v>
      </c>
      <c r="R206" s="225">
        <v>4</v>
      </c>
      <c r="S206" s="237">
        <v>5</v>
      </c>
      <c r="T206" s="225">
        <v>3</v>
      </c>
      <c r="U206" s="239">
        <v>5</v>
      </c>
      <c r="V206" s="235">
        <v>2</v>
      </c>
      <c r="W206" s="391">
        <v>3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71</v>
      </c>
      <c r="AH206" s="186">
        <v>208</v>
      </c>
      <c r="AI206" s="186">
        <v>38</v>
      </c>
    </row>
    <row r="207" spans="1:35" ht="15.75" hidden="1" customHeight="1" x14ac:dyDescent="0.35">
      <c r="A207" s="496"/>
      <c r="B207" s="519"/>
      <c r="C207" s="522"/>
      <c r="D207" s="45" t="s">
        <v>312</v>
      </c>
      <c r="E207" s="46" t="s">
        <v>17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208</v>
      </c>
      <c r="AI207" s="186">
        <v>38</v>
      </c>
    </row>
    <row r="208" spans="1:35" ht="15.75" hidden="1" customHeight="1" thickBot="1" x14ac:dyDescent="0.4">
      <c r="A208" s="497"/>
      <c r="B208" s="520"/>
      <c r="C208" s="523"/>
      <c r="D208" s="47" t="s">
        <v>312</v>
      </c>
      <c r="E208" s="48" t="s">
        <v>18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208</v>
      </c>
      <c r="AI208" s="187">
        <v>38</v>
      </c>
    </row>
    <row r="209" spans="1:35" ht="15" customHeight="1" x14ac:dyDescent="0.35">
      <c r="A209" s="495">
        <v>41</v>
      </c>
      <c r="B209" s="518">
        <v>38</v>
      </c>
      <c r="C209" s="521" t="s">
        <v>344</v>
      </c>
      <c r="D209" s="43" t="s">
        <v>344</v>
      </c>
      <c r="E209" s="44" t="s">
        <v>14</v>
      </c>
      <c r="F209" s="353">
        <v>4</v>
      </c>
      <c r="G209" s="222">
        <v>4</v>
      </c>
      <c r="H209" s="236">
        <v>5</v>
      </c>
      <c r="I209" s="222">
        <v>3</v>
      </c>
      <c r="J209" s="236">
        <v>4</v>
      </c>
      <c r="K209" s="222">
        <v>4</v>
      </c>
      <c r="L209" s="240">
        <v>2</v>
      </c>
      <c r="M209" s="236">
        <v>4</v>
      </c>
      <c r="N209" s="238">
        <v>6</v>
      </c>
      <c r="O209" s="222">
        <v>4</v>
      </c>
      <c r="P209" s="236">
        <v>4</v>
      </c>
      <c r="Q209" s="222">
        <v>3</v>
      </c>
      <c r="R209" s="222">
        <v>4</v>
      </c>
      <c r="S209" s="236">
        <v>5</v>
      </c>
      <c r="T209" s="236">
        <v>4</v>
      </c>
      <c r="U209" s="222">
        <v>3</v>
      </c>
      <c r="V209" s="240">
        <v>2</v>
      </c>
      <c r="W209" s="390">
        <v>3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68</v>
      </c>
      <c r="AH209" s="185">
        <v>68</v>
      </c>
      <c r="AI209" s="185">
        <v>35</v>
      </c>
    </row>
    <row r="210" spans="1:35" ht="15" customHeight="1" x14ac:dyDescent="0.35">
      <c r="A210" s="496"/>
      <c r="B210" s="519"/>
      <c r="C210" s="522"/>
      <c r="D210" s="45" t="s">
        <v>344</v>
      </c>
      <c r="E210" s="46" t="s">
        <v>15</v>
      </c>
      <c r="F210" s="388">
        <v>5</v>
      </c>
      <c r="G210" s="237">
        <v>5</v>
      </c>
      <c r="H210" s="237">
        <v>5</v>
      </c>
      <c r="I210" s="225">
        <v>3</v>
      </c>
      <c r="J210" s="225">
        <v>3</v>
      </c>
      <c r="K210" s="237">
        <v>5</v>
      </c>
      <c r="L210" s="235">
        <v>2</v>
      </c>
      <c r="M210" s="237">
        <v>4</v>
      </c>
      <c r="N210" s="225">
        <v>4</v>
      </c>
      <c r="O210" s="237">
        <v>5</v>
      </c>
      <c r="P210" s="225">
        <v>3</v>
      </c>
      <c r="Q210" s="237">
        <v>4</v>
      </c>
      <c r="R210" s="225">
        <v>4</v>
      </c>
      <c r="S210" s="225">
        <v>4</v>
      </c>
      <c r="T210" s="237">
        <v>4</v>
      </c>
      <c r="U210" s="237">
        <v>4</v>
      </c>
      <c r="V210" s="225">
        <v>3</v>
      </c>
      <c r="W210" s="391">
        <v>3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70</v>
      </c>
      <c r="AH210" s="186">
        <v>138</v>
      </c>
      <c r="AI210" s="186">
        <v>45</v>
      </c>
    </row>
    <row r="211" spans="1:35" ht="15" customHeight="1" thickBot="1" x14ac:dyDescent="0.4">
      <c r="A211" s="496"/>
      <c r="B211" s="519"/>
      <c r="C211" s="522"/>
      <c r="D211" s="45" t="s">
        <v>344</v>
      </c>
      <c r="E211" s="46" t="s">
        <v>16</v>
      </c>
      <c r="F211" s="354">
        <v>4</v>
      </c>
      <c r="G211" s="225">
        <v>4</v>
      </c>
      <c r="H211" s="239">
        <v>6</v>
      </c>
      <c r="I211" s="225">
        <v>3</v>
      </c>
      <c r="J211" s="237">
        <v>4</v>
      </c>
      <c r="K211" s="225">
        <v>4</v>
      </c>
      <c r="L211" s="225">
        <v>3</v>
      </c>
      <c r="M211" s="225">
        <v>3</v>
      </c>
      <c r="N211" s="237">
        <v>5</v>
      </c>
      <c r="O211" s="237">
        <v>5</v>
      </c>
      <c r="P211" s="235">
        <v>2</v>
      </c>
      <c r="Q211" s="225">
        <v>3</v>
      </c>
      <c r="R211" s="237">
        <v>5</v>
      </c>
      <c r="S211" s="239">
        <v>6</v>
      </c>
      <c r="T211" s="225">
        <v>3</v>
      </c>
      <c r="U211" s="237">
        <v>4</v>
      </c>
      <c r="V211" s="225">
        <v>3</v>
      </c>
      <c r="W211" s="391">
        <v>3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70</v>
      </c>
      <c r="AH211" s="186">
        <v>208</v>
      </c>
      <c r="AI211" s="186">
        <v>38</v>
      </c>
    </row>
    <row r="212" spans="1:35" ht="15.75" hidden="1" customHeight="1" x14ac:dyDescent="0.35">
      <c r="A212" s="496"/>
      <c r="B212" s="519"/>
      <c r="C212" s="522"/>
      <c r="D212" s="45" t="s">
        <v>344</v>
      </c>
      <c r="E212" s="46" t="s">
        <v>17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208</v>
      </c>
      <c r="AI212" s="186">
        <v>38</v>
      </c>
    </row>
    <row r="213" spans="1:35" ht="15.75" hidden="1" customHeight="1" thickBot="1" x14ac:dyDescent="0.4">
      <c r="A213" s="497"/>
      <c r="B213" s="520"/>
      <c r="C213" s="523"/>
      <c r="D213" s="47" t="s">
        <v>344</v>
      </c>
      <c r="E213" s="48" t="s">
        <v>18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208</v>
      </c>
      <c r="AI213" s="187">
        <v>38</v>
      </c>
    </row>
    <row r="214" spans="1:35" ht="15" customHeight="1" x14ac:dyDescent="0.35">
      <c r="A214" s="495">
        <v>42</v>
      </c>
      <c r="B214" s="518">
        <v>42</v>
      </c>
      <c r="C214" s="521" t="s">
        <v>379</v>
      </c>
      <c r="D214" s="43" t="s">
        <v>379</v>
      </c>
      <c r="E214" s="44" t="s">
        <v>14</v>
      </c>
      <c r="F214" s="353">
        <v>4</v>
      </c>
      <c r="G214" s="236">
        <v>5</v>
      </c>
      <c r="H214" s="238">
        <v>6</v>
      </c>
      <c r="I214" s="236">
        <v>4</v>
      </c>
      <c r="J214" s="222">
        <v>3</v>
      </c>
      <c r="K214" s="236">
        <v>5</v>
      </c>
      <c r="L214" s="222">
        <v>3</v>
      </c>
      <c r="M214" s="222">
        <v>3</v>
      </c>
      <c r="N214" s="236">
        <v>5</v>
      </c>
      <c r="O214" s="236">
        <v>5</v>
      </c>
      <c r="P214" s="222">
        <v>3</v>
      </c>
      <c r="Q214" s="222">
        <v>3</v>
      </c>
      <c r="R214" s="236">
        <v>5</v>
      </c>
      <c r="S214" s="222">
        <v>4</v>
      </c>
      <c r="T214" s="222">
        <v>3</v>
      </c>
      <c r="U214" s="240">
        <v>2</v>
      </c>
      <c r="V214" s="240">
        <v>2</v>
      </c>
      <c r="W214" s="394">
        <v>5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70</v>
      </c>
      <c r="AH214" s="185">
        <v>70</v>
      </c>
      <c r="AI214" s="185">
        <v>44</v>
      </c>
    </row>
    <row r="215" spans="1:35" ht="15" customHeight="1" x14ac:dyDescent="0.35">
      <c r="A215" s="496"/>
      <c r="B215" s="519"/>
      <c r="C215" s="522"/>
      <c r="D215" s="45" t="s">
        <v>379</v>
      </c>
      <c r="E215" s="46" t="s">
        <v>15</v>
      </c>
      <c r="F215" s="354">
        <v>4</v>
      </c>
      <c r="G215" s="239">
        <v>6</v>
      </c>
      <c r="H215" s="237">
        <v>5</v>
      </c>
      <c r="I215" s="225">
        <v>3</v>
      </c>
      <c r="J215" s="225">
        <v>3</v>
      </c>
      <c r="K215" s="239">
        <v>6</v>
      </c>
      <c r="L215" s="225">
        <v>3</v>
      </c>
      <c r="M215" s="225">
        <v>3</v>
      </c>
      <c r="N215" s="237">
        <v>5</v>
      </c>
      <c r="O215" s="239">
        <v>6</v>
      </c>
      <c r="P215" s="237">
        <v>4</v>
      </c>
      <c r="Q215" s="237">
        <v>4</v>
      </c>
      <c r="R215" s="237">
        <v>5</v>
      </c>
      <c r="S215" s="225">
        <v>4</v>
      </c>
      <c r="T215" s="225">
        <v>3</v>
      </c>
      <c r="U215" s="235">
        <v>2</v>
      </c>
      <c r="V215" s="235">
        <v>2</v>
      </c>
      <c r="W215" s="391">
        <v>3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71</v>
      </c>
      <c r="AH215" s="186">
        <v>141</v>
      </c>
      <c r="AI215" s="186">
        <v>48</v>
      </c>
    </row>
    <row r="216" spans="1:35" ht="15" customHeight="1" thickBot="1" x14ac:dyDescent="0.4">
      <c r="A216" s="496"/>
      <c r="B216" s="519"/>
      <c r="C216" s="522"/>
      <c r="D216" s="45" t="s">
        <v>379</v>
      </c>
      <c r="E216" s="46" t="s">
        <v>16</v>
      </c>
      <c r="F216" s="354">
        <v>4</v>
      </c>
      <c r="G216" s="235">
        <v>3</v>
      </c>
      <c r="H216" s="239">
        <v>6</v>
      </c>
      <c r="I216" s="225">
        <v>3</v>
      </c>
      <c r="J216" s="237">
        <v>4</v>
      </c>
      <c r="K216" s="237">
        <v>5</v>
      </c>
      <c r="L216" s="235">
        <v>2</v>
      </c>
      <c r="M216" s="225">
        <v>3</v>
      </c>
      <c r="N216" s="239">
        <v>6</v>
      </c>
      <c r="O216" s="237">
        <v>5</v>
      </c>
      <c r="P216" s="225">
        <v>3</v>
      </c>
      <c r="Q216" s="237">
        <v>4</v>
      </c>
      <c r="R216" s="237">
        <v>5</v>
      </c>
      <c r="S216" s="225">
        <v>4</v>
      </c>
      <c r="T216" s="225">
        <v>3</v>
      </c>
      <c r="U216" s="235">
        <v>2</v>
      </c>
      <c r="V216" s="225">
        <v>3</v>
      </c>
      <c r="W216" s="391">
        <v>3</v>
      </c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68</v>
      </c>
      <c r="AH216" s="186">
        <v>209</v>
      </c>
      <c r="AI216" s="186">
        <v>42</v>
      </c>
    </row>
    <row r="217" spans="1:35" ht="15.75" hidden="1" customHeight="1" x14ac:dyDescent="0.35">
      <c r="A217" s="496"/>
      <c r="B217" s="519"/>
      <c r="C217" s="522"/>
      <c r="D217" s="45" t="s">
        <v>379</v>
      </c>
      <c r="E217" s="46" t="s">
        <v>17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209</v>
      </c>
      <c r="AI217" s="186">
        <v>42</v>
      </c>
    </row>
    <row r="218" spans="1:35" ht="15.75" hidden="1" customHeight="1" thickBot="1" x14ac:dyDescent="0.4">
      <c r="A218" s="497"/>
      <c r="B218" s="520"/>
      <c r="C218" s="523"/>
      <c r="D218" s="47" t="s">
        <v>379</v>
      </c>
      <c r="E218" s="48" t="s">
        <v>18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209</v>
      </c>
      <c r="AI218" s="187">
        <v>42</v>
      </c>
    </row>
    <row r="219" spans="1:35" ht="15" customHeight="1" x14ac:dyDescent="0.35">
      <c r="A219" s="495">
        <v>43</v>
      </c>
      <c r="B219" s="518">
        <v>42</v>
      </c>
      <c r="C219" s="521" t="s">
        <v>380</v>
      </c>
      <c r="D219" s="43" t="s">
        <v>380</v>
      </c>
      <c r="E219" s="44" t="s">
        <v>14</v>
      </c>
      <c r="F219" s="223">
        <v>3</v>
      </c>
      <c r="G219" s="236">
        <v>5</v>
      </c>
      <c r="H219" s="236">
        <v>5</v>
      </c>
      <c r="I219" s="222">
        <v>3</v>
      </c>
      <c r="J219" s="236">
        <v>4</v>
      </c>
      <c r="K219" s="236">
        <v>5</v>
      </c>
      <c r="L219" s="236">
        <v>4</v>
      </c>
      <c r="M219" s="222">
        <v>3</v>
      </c>
      <c r="N219" s="238">
        <v>7</v>
      </c>
      <c r="O219" s="222">
        <v>4</v>
      </c>
      <c r="P219" s="222">
        <v>3</v>
      </c>
      <c r="Q219" s="222">
        <v>3</v>
      </c>
      <c r="R219" s="236">
        <v>5</v>
      </c>
      <c r="S219" s="236">
        <v>5</v>
      </c>
      <c r="T219" s="236">
        <v>4</v>
      </c>
      <c r="U219" s="240">
        <v>2</v>
      </c>
      <c r="V219" s="236">
        <v>4</v>
      </c>
      <c r="W219" s="390">
        <v>3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72</v>
      </c>
      <c r="AH219" s="185">
        <v>72</v>
      </c>
      <c r="AI219" s="185">
        <v>54</v>
      </c>
    </row>
    <row r="220" spans="1:35" ht="15" customHeight="1" x14ac:dyDescent="0.35">
      <c r="A220" s="496"/>
      <c r="B220" s="519"/>
      <c r="C220" s="522"/>
      <c r="D220" s="45" t="s">
        <v>380</v>
      </c>
      <c r="E220" s="46" t="s">
        <v>15</v>
      </c>
      <c r="F220" s="354">
        <v>4</v>
      </c>
      <c r="G220" s="237">
        <v>5</v>
      </c>
      <c r="H220" s="237">
        <v>5</v>
      </c>
      <c r="I220" s="237">
        <v>4</v>
      </c>
      <c r="J220" s="225">
        <v>3</v>
      </c>
      <c r="K220" s="225">
        <v>4</v>
      </c>
      <c r="L220" s="235">
        <v>2</v>
      </c>
      <c r="M220" s="235">
        <v>2</v>
      </c>
      <c r="N220" s="225">
        <v>4</v>
      </c>
      <c r="O220" s="237">
        <v>5</v>
      </c>
      <c r="P220" s="225">
        <v>3</v>
      </c>
      <c r="Q220" s="237">
        <v>4</v>
      </c>
      <c r="R220" s="235">
        <v>3</v>
      </c>
      <c r="S220" s="239">
        <v>6</v>
      </c>
      <c r="T220" s="239">
        <v>5</v>
      </c>
      <c r="U220" s="237">
        <v>4</v>
      </c>
      <c r="V220" s="235">
        <v>2</v>
      </c>
      <c r="W220" s="391">
        <v>3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68</v>
      </c>
      <c r="AH220" s="186">
        <v>140</v>
      </c>
      <c r="AI220" s="186">
        <v>47</v>
      </c>
    </row>
    <row r="221" spans="1:35" ht="15" customHeight="1" thickBot="1" x14ac:dyDescent="0.4">
      <c r="A221" s="496"/>
      <c r="B221" s="519"/>
      <c r="C221" s="522"/>
      <c r="D221" s="45" t="s">
        <v>380</v>
      </c>
      <c r="E221" s="46" t="s">
        <v>16</v>
      </c>
      <c r="F221" s="224">
        <v>3</v>
      </c>
      <c r="G221" s="239">
        <v>7</v>
      </c>
      <c r="H221" s="225">
        <v>4</v>
      </c>
      <c r="I221" s="225">
        <v>3</v>
      </c>
      <c r="J221" s="237">
        <v>4</v>
      </c>
      <c r="K221" s="225">
        <v>4</v>
      </c>
      <c r="L221" s="225">
        <v>3</v>
      </c>
      <c r="M221" s="225">
        <v>3</v>
      </c>
      <c r="N221" s="237">
        <v>5</v>
      </c>
      <c r="O221" s="237">
        <v>5</v>
      </c>
      <c r="P221" s="235">
        <v>2</v>
      </c>
      <c r="Q221" s="237">
        <v>4</v>
      </c>
      <c r="R221" s="237">
        <v>5</v>
      </c>
      <c r="S221" s="225">
        <v>4</v>
      </c>
      <c r="T221" s="225">
        <v>3</v>
      </c>
      <c r="U221" s="237">
        <v>4</v>
      </c>
      <c r="V221" s="225">
        <v>3</v>
      </c>
      <c r="W221" s="391">
        <v>3</v>
      </c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69</v>
      </c>
      <c r="AH221" s="186">
        <v>209</v>
      </c>
      <c r="AI221" s="186">
        <v>42</v>
      </c>
    </row>
    <row r="222" spans="1:35" ht="15.75" hidden="1" customHeight="1" x14ac:dyDescent="0.35">
      <c r="A222" s="496"/>
      <c r="B222" s="519"/>
      <c r="C222" s="522"/>
      <c r="D222" s="45" t="s">
        <v>380</v>
      </c>
      <c r="E222" s="46" t="s">
        <v>17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209</v>
      </c>
      <c r="AI222" s="186">
        <v>42</v>
      </c>
    </row>
    <row r="223" spans="1:35" ht="15.75" hidden="1" customHeight="1" thickBot="1" x14ac:dyDescent="0.4">
      <c r="A223" s="497"/>
      <c r="B223" s="520"/>
      <c r="C223" s="523"/>
      <c r="D223" s="47" t="s">
        <v>380</v>
      </c>
      <c r="E223" s="48" t="s">
        <v>18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209</v>
      </c>
      <c r="AI223" s="187">
        <v>42</v>
      </c>
    </row>
    <row r="224" spans="1:35" ht="15" customHeight="1" x14ac:dyDescent="0.35">
      <c r="A224" s="495">
        <v>44</v>
      </c>
      <c r="B224" s="518">
        <v>42</v>
      </c>
      <c r="C224" s="521" t="s">
        <v>381</v>
      </c>
      <c r="D224" s="43" t="s">
        <v>381</v>
      </c>
      <c r="E224" s="44" t="s">
        <v>14</v>
      </c>
      <c r="F224" s="353">
        <v>4</v>
      </c>
      <c r="G224" s="222">
        <v>4</v>
      </c>
      <c r="H224" s="236">
        <v>5</v>
      </c>
      <c r="I224" s="222">
        <v>3</v>
      </c>
      <c r="J224" s="222">
        <v>3</v>
      </c>
      <c r="K224" s="240">
        <v>3</v>
      </c>
      <c r="L224" s="222">
        <v>3</v>
      </c>
      <c r="M224" s="222">
        <v>3</v>
      </c>
      <c r="N224" s="236">
        <v>5</v>
      </c>
      <c r="O224" s="238">
        <v>6</v>
      </c>
      <c r="P224" s="236">
        <v>4</v>
      </c>
      <c r="Q224" s="222">
        <v>3</v>
      </c>
      <c r="R224" s="238">
        <v>6</v>
      </c>
      <c r="S224" s="238">
        <v>6</v>
      </c>
      <c r="T224" s="222">
        <v>3</v>
      </c>
      <c r="U224" s="240">
        <v>2</v>
      </c>
      <c r="V224" s="222">
        <v>3</v>
      </c>
      <c r="W224" s="390">
        <v>3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69</v>
      </c>
      <c r="AH224" s="185">
        <v>69</v>
      </c>
      <c r="AI224" s="185">
        <v>41</v>
      </c>
    </row>
    <row r="225" spans="1:35" ht="15" customHeight="1" x14ac:dyDescent="0.35">
      <c r="A225" s="496"/>
      <c r="B225" s="519"/>
      <c r="C225" s="522"/>
      <c r="D225" s="45" t="s">
        <v>381</v>
      </c>
      <c r="E225" s="46" t="s">
        <v>15</v>
      </c>
      <c r="F225" s="388">
        <v>5</v>
      </c>
      <c r="G225" s="225">
        <v>4</v>
      </c>
      <c r="H225" s="237">
        <v>5</v>
      </c>
      <c r="I225" s="237">
        <v>4</v>
      </c>
      <c r="J225" s="235">
        <v>2</v>
      </c>
      <c r="K225" s="225">
        <v>4</v>
      </c>
      <c r="L225" s="235">
        <v>2</v>
      </c>
      <c r="M225" s="225">
        <v>3</v>
      </c>
      <c r="N225" s="225">
        <v>4</v>
      </c>
      <c r="O225" s="225">
        <v>4</v>
      </c>
      <c r="P225" s="225">
        <v>3</v>
      </c>
      <c r="Q225" s="225">
        <v>3</v>
      </c>
      <c r="R225" s="239">
        <v>6</v>
      </c>
      <c r="S225" s="225">
        <v>4</v>
      </c>
      <c r="T225" s="225">
        <v>3</v>
      </c>
      <c r="U225" s="225">
        <v>3</v>
      </c>
      <c r="V225" s="225">
        <v>3</v>
      </c>
      <c r="W225" s="393">
        <v>5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67</v>
      </c>
      <c r="AH225" s="186">
        <v>136</v>
      </c>
      <c r="AI225" s="186">
        <v>36</v>
      </c>
    </row>
    <row r="226" spans="1:35" ht="15" customHeight="1" thickBot="1" x14ac:dyDescent="0.4">
      <c r="A226" s="496"/>
      <c r="B226" s="519"/>
      <c r="C226" s="522"/>
      <c r="D226" s="45" t="s">
        <v>381</v>
      </c>
      <c r="E226" s="46" t="s">
        <v>16</v>
      </c>
      <c r="F226" s="388">
        <v>5</v>
      </c>
      <c r="G226" s="239">
        <v>7</v>
      </c>
      <c r="H226" s="237">
        <v>5</v>
      </c>
      <c r="I226" s="225">
        <v>3</v>
      </c>
      <c r="J226" s="225">
        <v>3</v>
      </c>
      <c r="K226" s="239">
        <v>7</v>
      </c>
      <c r="L226" s="235">
        <v>2</v>
      </c>
      <c r="M226" s="225">
        <v>3</v>
      </c>
      <c r="N226" s="239">
        <v>6</v>
      </c>
      <c r="O226" s="237">
        <v>5</v>
      </c>
      <c r="P226" s="235">
        <v>2</v>
      </c>
      <c r="Q226" s="237">
        <v>4</v>
      </c>
      <c r="R226" s="239">
        <v>6</v>
      </c>
      <c r="S226" s="225">
        <v>4</v>
      </c>
      <c r="T226" s="225">
        <v>3</v>
      </c>
      <c r="U226" s="235">
        <v>2</v>
      </c>
      <c r="V226" s="235">
        <v>2</v>
      </c>
      <c r="W226" s="395">
        <v>4</v>
      </c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73</v>
      </c>
      <c r="AH226" s="186">
        <v>209</v>
      </c>
      <c r="AI226" s="186">
        <v>42</v>
      </c>
    </row>
    <row r="227" spans="1:35" ht="15.75" hidden="1" customHeight="1" x14ac:dyDescent="0.35">
      <c r="A227" s="496"/>
      <c r="B227" s="519"/>
      <c r="C227" s="522"/>
      <c r="D227" s="45" t="s">
        <v>381</v>
      </c>
      <c r="E227" s="46" t="s">
        <v>17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209</v>
      </c>
      <c r="AI227" s="186">
        <v>42</v>
      </c>
    </row>
    <row r="228" spans="1:35" ht="15.75" hidden="1" customHeight="1" thickBot="1" x14ac:dyDescent="0.4">
      <c r="A228" s="497"/>
      <c r="B228" s="520"/>
      <c r="C228" s="523"/>
      <c r="D228" s="47" t="s">
        <v>381</v>
      </c>
      <c r="E228" s="48" t="s">
        <v>18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209</v>
      </c>
      <c r="AI228" s="187">
        <v>42</v>
      </c>
    </row>
    <row r="229" spans="1:35" ht="15" customHeight="1" x14ac:dyDescent="0.35">
      <c r="A229" s="495">
        <v>45</v>
      </c>
      <c r="B229" s="518">
        <v>42</v>
      </c>
      <c r="C229" s="521" t="s">
        <v>341</v>
      </c>
      <c r="D229" s="43" t="s">
        <v>341</v>
      </c>
      <c r="E229" s="44" t="s">
        <v>14</v>
      </c>
      <c r="F229" s="353">
        <v>4</v>
      </c>
      <c r="G229" s="236">
        <v>5</v>
      </c>
      <c r="H229" s="236">
        <v>5</v>
      </c>
      <c r="I229" s="222">
        <v>3</v>
      </c>
      <c r="J229" s="240">
        <v>2</v>
      </c>
      <c r="K229" s="236">
        <v>5</v>
      </c>
      <c r="L229" s="222">
        <v>3</v>
      </c>
      <c r="M229" s="222">
        <v>3</v>
      </c>
      <c r="N229" s="236">
        <v>5</v>
      </c>
      <c r="O229" s="240">
        <v>3</v>
      </c>
      <c r="P229" s="240">
        <v>2</v>
      </c>
      <c r="Q229" s="222">
        <v>3</v>
      </c>
      <c r="R229" s="238">
        <v>6</v>
      </c>
      <c r="S229" s="236">
        <v>5</v>
      </c>
      <c r="T229" s="222">
        <v>3</v>
      </c>
      <c r="U229" s="240">
        <v>2</v>
      </c>
      <c r="V229" s="222">
        <v>3</v>
      </c>
      <c r="W229" s="397">
        <v>2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64</v>
      </c>
      <c r="AH229" s="185">
        <v>64</v>
      </c>
      <c r="AI229" s="185">
        <v>17</v>
      </c>
    </row>
    <row r="230" spans="1:35" ht="15" customHeight="1" x14ac:dyDescent="0.35">
      <c r="A230" s="496"/>
      <c r="B230" s="519"/>
      <c r="C230" s="522"/>
      <c r="D230" s="45" t="s">
        <v>341</v>
      </c>
      <c r="E230" s="46" t="s">
        <v>15</v>
      </c>
      <c r="F230" s="354">
        <v>4</v>
      </c>
      <c r="G230" s="239">
        <v>6</v>
      </c>
      <c r="H230" s="237">
        <v>5</v>
      </c>
      <c r="I230" s="237">
        <v>4</v>
      </c>
      <c r="J230" s="225">
        <v>3</v>
      </c>
      <c r="K230" s="237">
        <v>5</v>
      </c>
      <c r="L230" s="225">
        <v>3</v>
      </c>
      <c r="M230" s="225">
        <v>3</v>
      </c>
      <c r="N230" s="225">
        <v>4</v>
      </c>
      <c r="O230" s="225">
        <v>4</v>
      </c>
      <c r="P230" s="237">
        <v>4</v>
      </c>
      <c r="Q230" s="237">
        <v>4</v>
      </c>
      <c r="R230" s="225">
        <v>4</v>
      </c>
      <c r="S230" s="225">
        <v>4</v>
      </c>
      <c r="T230" s="237">
        <v>4</v>
      </c>
      <c r="U230" s="235">
        <v>2</v>
      </c>
      <c r="V230" s="235">
        <v>2</v>
      </c>
      <c r="W230" s="391">
        <v>3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68</v>
      </c>
      <c r="AH230" s="186">
        <v>132</v>
      </c>
      <c r="AI230" s="186">
        <v>24</v>
      </c>
    </row>
    <row r="231" spans="1:35" ht="15" customHeight="1" thickBot="1" x14ac:dyDescent="0.4">
      <c r="A231" s="496"/>
      <c r="B231" s="519"/>
      <c r="C231" s="522"/>
      <c r="D231" s="45" t="s">
        <v>341</v>
      </c>
      <c r="E231" s="46" t="s">
        <v>16</v>
      </c>
      <c r="F231" s="354">
        <v>4</v>
      </c>
      <c r="G231" s="239">
        <v>6</v>
      </c>
      <c r="H231" s="239">
        <v>6</v>
      </c>
      <c r="I231" s="239">
        <v>5</v>
      </c>
      <c r="J231" s="225">
        <v>3</v>
      </c>
      <c r="K231" s="237">
        <v>5</v>
      </c>
      <c r="L231" s="235">
        <v>2</v>
      </c>
      <c r="M231" s="235">
        <v>2</v>
      </c>
      <c r="N231" s="239">
        <v>8</v>
      </c>
      <c r="O231" s="225">
        <v>4</v>
      </c>
      <c r="P231" s="239">
        <v>5</v>
      </c>
      <c r="Q231" s="225">
        <v>3</v>
      </c>
      <c r="R231" s="239">
        <v>6</v>
      </c>
      <c r="S231" s="225">
        <v>4</v>
      </c>
      <c r="T231" s="237">
        <v>4</v>
      </c>
      <c r="U231" s="237">
        <v>4</v>
      </c>
      <c r="V231" s="225">
        <v>3</v>
      </c>
      <c r="W231" s="391">
        <v>3</v>
      </c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77</v>
      </c>
      <c r="AH231" s="186">
        <v>209</v>
      </c>
      <c r="AI231" s="186">
        <v>42</v>
      </c>
    </row>
    <row r="232" spans="1:35" ht="15.75" hidden="1" customHeight="1" x14ac:dyDescent="0.35">
      <c r="A232" s="496"/>
      <c r="B232" s="519"/>
      <c r="C232" s="522"/>
      <c r="D232" s="45" t="s">
        <v>341</v>
      </c>
      <c r="E232" s="46" t="s">
        <v>17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209</v>
      </c>
      <c r="AI232" s="186">
        <v>42</v>
      </c>
    </row>
    <row r="233" spans="1:35" ht="15.75" hidden="1" customHeight="1" thickBot="1" x14ac:dyDescent="0.4">
      <c r="A233" s="497"/>
      <c r="B233" s="520"/>
      <c r="C233" s="523"/>
      <c r="D233" s="47" t="s">
        <v>341</v>
      </c>
      <c r="E233" s="48" t="s">
        <v>18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209</v>
      </c>
      <c r="AI233" s="187">
        <v>42</v>
      </c>
    </row>
    <row r="234" spans="1:35" ht="15" customHeight="1" x14ac:dyDescent="0.35">
      <c r="A234" s="495">
        <v>46</v>
      </c>
      <c r="B234" s="518">
        <v>46</v>
      </c>
      <c r="C234" s="521" t="s">
        <v>6</v>
      </c>
      <c r="D234" s="43" t="s">
        <v>6</v>
      </c>
      <c r="E234" s="44" t="s">
        <v>14</v>
      </c>
      <c r="F234" s="353">
        <v>4</v>
      </c>
      <c r="G234" s="222">
        <v>4</v>
      </c>
      <c r="H234" s="236">
        <v>5</v>
      </c>
      <c r="I234" s="222">
        <v>3</v>
      </c>
      <c r="J234" s="222">
        <v>3</v>
      </c>
      <c r="K234" s="236">
        <v>5</v>
      </c>
      <c r="L234" s="240">
        <v>2</v>
      </c>
      <c r="M234" s="236">
        <v>4</v>
      </c>
      <c r="N234" s="236">
        <v>5</v>
      </c>
      <c r="O234" s="238">
        <v>6</v>
      </c>
      <c r="P234" s="240">
        <v>2</v>
      </c>
      <c r="Q234" s="222">
        <v>3</v>
      </c>
      <c r="R234" s="222">
        <v>4</v>
      </c>
      <c r="S234" s="240">
        <v>3</v>
      </c>
      <c r="T234" s="222">
        <v>3</v>
      </c>
      <c r="U234" s="236">
        <v>4</v>
      </c>
      <c r="V234" s="240">
        <v>2</v>
      </c>
      <c r="W234" s="390">
        <v>3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65</v>
      </c>
      <c r="AH234" s="185">
        <v>65</v>
      </c>
      <c r="AI234" s="185">
        <v>19</v>
      </c>
    </row>
    <row r="235" spans="1:35" ht="15" customHeight="1" x14ac:dyDescent="0.35">
      <c r="A235" s="496"/>
      <c r="B235" s="519"/>
      <c r="C235" s="522"/>
      <c r="D235" s="45" t="s">
        <v>6</v>
      </c>
      <c r="E235" s="46" t="s">
        <v>15</v>
      </c>
      <c r="F235" s="354">
        <v>4</v>
      </c>
      <c r="G235" s="239">
        <v>6</v>
      </c>
      <c r="H235" s="237">
        <v>5</v>
      </c>
      <c r="I235" s="239">
        <v>5</v>
      </c>
      <c r="J235" s="225">
        <v>3</v>
      </c>
      <c r="K235" s="239">
        <v>6</v>
      </c>
      <c r="L235" s="225">
        <v>3</v>
      </c>
      <c r="M235" s="225">
        <v>3</v>
      </c>
      <c r="N235" s="239">
        <v>6</v>
      </c>
      <c r="O235" s="225">
        <v>4</v>
      </c>
      <c r="P235" s="237">
        <v>4</v>
      </c>
      <c r="Q235" s="225">
        <v>3</v>
      </c>
      <c r="R235" s="237">
        <v>5</v>
      </c>
      <c r="S235" s="225">
        <v>4</v>
      </c>
      <c r="T235" s="225">
        <v>3</v>
      </c>
      <c r="U235" s="235">
        <v>2</v>
      </c>
      <c r="V235" s="225">
        <v>3</v>
      </c>
      <c r="W235" s="391">
        <v>3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72</v>
      </c>
      <c r="AH235" s="186">
        <v>137</v>
      </c>
      <c r="AI235" s="186">
        <v>39</v>
      </c>
    </row>
    <row r="236" spans="1:35" ht="15" customHeight="1" thickBot="1" x14ac:dyDescent="0.4">
      <c r="A236" s="496"/>
      <c r="B236" s="519"/>
      <c r="C236" s="522"/>
      <c r="D236" s="45" t="s">
        <v>6</v>
      </c>
      <c r="E236" s="46" t="s">
        <v>16</v>
      </c>
      <c r="F236" s="354">
        <v>4</v>
      </c>
      <c r="G236" s="237">
        <v>5</v>
      </c>
      <c r="H236" s="237">
        <v>5</v>
      </c>
      <c r="I236" s="237">
        <v>4</v>
      </c>
      <c r="J236" s="225">
        <v>3</v>
      </c>
      <c r="K236" s="237">
        <v>5</v>
      </c>
      <c r="L236" s="225">
        <v>3</v>
      </c>
      <c r="M236" s="235">
        <v>2</v>
      </c>
      <c r="N236" s="225">
        <v>4</v>
      </c>
      <c r="O236" s="239">
        <v>8</v>
      </c>
      <c r="P236" s="225">
        <v>3</v>
      </c>
      <c r="Q236" s="239">
        <v>5</v>
      </c>
      <c r="R236" s="237">
        <v>5</v>
      </c>
      <c r="S236" s="237">
        <v>5</v>
      </c>
      <c r="T236" s="225">
        <v>3</v>
      </c>
      <c r="U236" s="237">
        <v>4</v>
      </c>
      <c r="V236" s="235">
        <v>2</v>
      </c>
      <c r="W236" s="391">
        <v>3</v>
      </c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73</v>
      </c>
      <c r="AH236" s="186">
        <v>210</v>
      </c>
      <c r="AI236" s="186">
        <v>46</v>
      </c>
    </row>
    <row r="237" spans="1:35" ht="15.75" hidden="1" customHeight="1" x14ac:dyDescent="0.35">
      <c r="A237" s="496"/>
      <c r="B237" s="519"/>
      <c r="C237" s="522"/>
      <c r="D237" s="45" t="s">
        <v>6</v>
      </c>
      <c r="E237" s="46" t="s">
        <v>17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210</v>
      </c>
      <c r="AI237" s="186">
        <v>46</v>
      </c>
    </row>
    <row r="238" spans="1:35" ht="15.75" hidden="1" customHeight="1" thickBot="1" x14ac:dyDescent="0.4">
      <c r="A238" s="497"/>
      <c r="B238" s="520"/>
      <c r="C238" s="523"/>
      <c r="D238" s="47" t="s">
        <v>6</v>
      </c>
      <c r="E238" s="48" t="s">
        <v>18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210</v>
      </c>
      <c r="AI238" s="187">
        <v>46</v>
      </c>
    </row>
    <row r="239" spans="1:35" ht="15" customHeight="1" x14ac:dyDescent="0.35">
      <c r="A239" s="495">
        <v>47</v>
      </c>
      <c r="B239" s="518">
        <v>47</v>
      </c>
      <c r="C239" s="521" t="s">
        <v>382</v>
      </c>
      <c r="D239" s="43" t="s">
        <v>382</v>
      </c>
      <c r="E239" s="44" t="s">
        <v>14</v>
      </c>
      <c r="F239" s="353">
        <v>4</v>
      </c>
      <c r="G239" s="222">
        <v>4</v>
      </c>
      <c r="H239" s="238">
        <v>6</v>
      </c>
      <c r="I239" s="222">
        <v>3</v>
      </c>
      <c r="J239" s="222">
        <v>3</v>
      </c>
      <c r="K239" s="238">
        <v>6</v>
      </c>
      <c r="L239" s="222">
        <v>3</v>
      </c>
      <c r="M239" s="240">
        <v>2</v>
      </c>
      <c r="N239" s="236">
        <v>5</v>
      </c>
      <c r="O239" s="238">
        <v>6</v>
      </c>
      <c r="P239" s="222">
        <v>3</v>
      </c>
      <c r="Q239" s="222">
        <v>3</v>
      </c>
      <c r="R239" s="236">
        <v>5</v>
      </c>
      <c r="S239" s="238">
        <v>6</v>
      </c>
      <c r="T239" s="240">
        <v>2</v>
      </c>
      <c r="U239" s="240">
        <v>2</v>
      </c>
      <c r="V239" s="222">
        <v>3</v>
      </c>
      <c r="W239" s="397">
        <v>2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68</v>
      </c>
      <c r="AH239" s="185">
        <v>68</v>
      </c>
      <c r="AI239" s="185">
        <v>35</v>
      </c>
    </row>
    <row r="240" spans="1:35" ht="15" customHeight="1" x14ac:dyDescent="0.35">
      <c r="A240" s="496"/>
      <c r="B240" s="519"/>
      <c r="C240" s="522"/>
      <c r="D240" s="45" t="s">
        <v>382</v>
      </c>
      <c r="E240" s="46" t="s">
        <v>15</v>
      </c>
      <c r="F240" s="224">
        <v>3</v>
      </c>
      <c r="G240" s="237">
        <v>5</v>
      </c>
      <c r="H240" s="239">
        <v>7</v>
      </c>
      <c r="I240" s="237">
        <v>4</v>
      </c>
      <c r="J240" s="235">
        <v>2</v>
      </c>
      <c r="K240" s="225">
        <v>4</v>
      </c>
      <c r="L240" s="225">
        <v>3</v>
      </c>
      <c r="M240" s="225">
        <v>3</v>
      </c>
      <c r="N240" s="239">
        <v>7</v>
      </c>
      <c r="O240" s="237">
        <v>5</v>
      </c>
      <c r="P240" s="237">
        <v>4</v>
      </c>
      <c r="Q240" s="239">
        <v>5</v>
      </c>
      <c r="R240" s="225">
        <v>4</v>
      </c>
      <c r="S240" s="237">
        <v>5</v>
      </c>
      <c r="T240" s="225">
        <v>3</v>
      </c>
      <c r="U240" s="237">
        <v>4</v>
      </c>
      <c r="V240" s="225">
        <v>3</v>
      </c>
      <c r="W240" s="395">
        <v>4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75</v>
      </c>
      <c r="AH240" s="186">
        <v>143</v>
      </c>
      <c r="AI240" s="186">
        <v>54</v>
      </c>
    </row>
    <row r="241" spans="1:35" ht="15" customHeight="1" thickBot="1" x14ac:dyDescent="0.4">
      <c r="A241" s="496"/>
      <c r="B241" s="519"/>
      <c r="C241" s="522"/>
      <c r="D241" s="45" t="s">
        <v>382</v>
      </c>
      <c r="E241" s="46" t="s">
        <v>16</v>
      </c>
      <c r="F241" s="354">
        <v>4</v>
      </c>
      <c r="G241" s="225">
        <v>4</v>
      </c>
      <c r="H241" s="239">
        <v>6</v>
      </c>
      <c r="I241" s="225">
        <v>3</v>
      </c>
      <c r="J241" s="225">
        <v>3</v>
      </c>
      <c r="K241" s="235">
        <v>3</v>
      </c>
      <c r="L241" s="237">
        <v>4</v>
      </c>
      <c r="M241" s="235">
        <v>2</v>
      </c>
      <c r="N241" s="237">
        <v>5</v>
      </c>
      <c r="O241" s="237">
        <v>5</v>
      </c>
      <c r="P241" s="225">
        <v>3</v>
      </c>
      <c r="Q241" s="239">
        <v>6</v>
      </c>
      <c r="R241" s="235">
        <v>3</v>
      </c>
      <c r="S241" s="237">
        <v>5</v>
      </c>
      <c r="T241" s="225">
        <v>3</v>
      </c>
      <c r="U241" s="235">
        <v>2</v>
      </c>
      <c r="V241" s="237">
        <v>4</v>
      </c>
      <c r="W241" s="391">
        <v>3</v>
      </c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68</v>
      </c>
      <c r="AH241" s="186">
        <v>211</v>
      </c>
      <c r="AI241" s="186">
        <v>47</v>
      </c>
    </row>
    <row r="242" spans="1:35" ht="15.75" hidden="1" customHeight="1" x14ac:dyDescent="0.35">
      <c r="A242" s="496"/>
      <c r="B242" s="519"/>
      <c r="C242" s="522"/>
      <c r="D242" s="45" t="s">
        <v>382</v>
      </c>
      <c r="E242" s="46" t="s">
        <v>17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211</v>
      </c>
      <c r="AI242" s="186">
        <v>47</v>
      </c>
    </row>
    <row r="243" spans="1:35" ht="15.75" hidden="1" customHeight="1" thickBot="1" x14ac:dyDescent="0.4">
      <c r="A243" s="497"/>
      <c r="B243" s="520"/>
      <c r="C243" s="523"/>
      <c r="D243" s="47" t="s">
        <v>382</v>
      </c>
      <c r="E243" s="48" t="s">
        <v>18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211</v>
      </c>
      <c r="AI243" s="187">
        <v>47</v>
      </c>
    </row>
    <row r="244" spans="1:35" ht="15" customHeight="1" x14ac:dyDescent="0.35">
      <c r="A244" s="495">
        <v>48</v>
      </c>
      <c r="B244" s="518">
        <v>48</v>
      </c>
      <c r="C244" s="521" t="s">
        <v>383</v>
      </c>
      <c r="D244" s="43" t="s">
        <v>383</v>
      </c>
      <c r="E244" s="44" t="s">
        <v>14</v>
      </c>
      <c r="F244" s="353">
        <v>4</v>
      </c>
      <c r="G244" s="236">
        <v>5</v>
      </c>
      <c r="H244" s="236">
        <v>5</v>
      </c>
      <c r="I244" s="222">
        <v>3</v>
      </c>
      <c r="J244" s="236">
        <v>4</v>
      </c>
      <c r="K244" s="236">
        <v>5</v>
      </c>
      <c r="L244" s="240">
        <v>2</v>
      </c>
      <c r="M244" s="240">
        <v>2</v>
      </c>
      <c r="N244" s="238">
        <v>6</v>
      </c>
      <c r="O244" s="222">
        <v>4</v>
      </c>
      <c r="P244" s="236">
        <v>4</v>
      </c>
      <c r="Q244" s="236">
        <v>4</v>
      </c>
      <c r="R244" s="236">
        <v>5</v>
      </c>
      <c r="S244" s="240">
        <v>3</v>
      </c>
      <c r="T244" s="236">
        <v>4</v>
      </c>
      <c r="U244" s="222">
        <v>3</v>
      </c>
      <c r="V244" s="222">
        <v>3</v>
      </c>
      <c r="W244" s="392">
        <v>4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70</v>
      </c>
      <c r="AH244" s="185">
        <v>70</v>
      </c>
      <c r="AI244" s="185">
        <v>44</v>
      </c>
    </row>
    <row r="245" spans="1:35" ht="15" customHeight="1" x14ac:dyDescent="0.35">
      <c r="A245" s="496"/>
      <c r="B245" s="519"/>
      <c r="C245" s="522"/>
      <c r="D245" s="45" t="s">
        <v>383</v>
      </c>
      <c r="E245" s="46" t="s">
        <v>15</v>
      </c>
      <c r="F245" s="354">
        <v>4</v>
      </c>
      <c r="G245" s="237">
        <v>5</v>
      </c>
      <c r="H245" s="239">
        <v>6</v>
      </c>
      <c r="I245" s="225">
        <v>3</v>
      </c>
      <c r="J245" s="225">
        <v>3</v>
      </c>
      <c r="K245" s="237">
        <v>5</v>
      </c>
      <c r="L245" s="225">
        <v>3</v>
      </c>
      <c r="M245" s="225">
        <v>3</v>
      </c>
      <c r="N245" s="237">
        <v>5</v>
      </c>
      <c r="O245" s="225">
        <v>4</v>
      </c>
      <c r="P245" s="237">
        <v>4</v>
      </c>
      <c r="Q245" s="237">
        <v>4</v>
      </c>
      <c r="R245" s="237">
        <v>5</v>
      </c>
      <c r="S245" s="237">
        <v>5</v>
      </c>
      <c r="T245" s="225">
        <v>3</v>
      </c>
      <c r="U245" s="235">
        <v>2</v>
      </c>
      <c r="V245" s="225">
        <v>3</v>
      </c>
      <c r="W245" s="395">
        <v>4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71</v>
      </c>
      <c r="AH245" s="186">
        <v>141</v>
      </c>
      <c r="AI245" s="186">
        <v>48</v>
      </c>
    </row>
    <row r="246" spans="1:35" ht="15" customHeight="1" thickBot="1" x14ac:dyDescent="0.4">
      <c r="A246" s="496"/>
      <c r="B246" s="519"/>
      <c r="C246" s="522"/>
      <c r="D246" s="45" t="s">
        <v>383</v>
      </c>
      <c r="E246" s="46" t="s">
        <v>16</v>
      </c>
      <c r="F246" s="354">
        <v>4</v>
      </c>
      <c r="G246" s="235">
        <v>3</v>
      </c>
      <c r="H246" s="239">
        <v>6</v>
      </c>
      <c r="I246" s="225">
        <v>3</v>
      </c>
      <c r="J246" s="237">
        <v>4</v>
      </c>
      <c r="K246" s="239">
        <v>6</v>
      </c>
      <c r="L246" s="235">
        <v>2</v>
      </c>
      <c r="M246" s="225">
        <v>3</v>
      </c>
      <c r="N246" s="237">
        <v>5</v>
      </c>
      <c r="O246" s="225">
        <v>4</v>
      </c>
      <c r="P246" s="225">
        <v>3</v>
      </c>
      <c r="Q246" s="225">
        <v>3</v>
      </c>
      <c r="R246" s="239">
        <v>8</v>
      </c>
      <c r="S246" s="237">
        <v>5</v>
      </c>
      <c r="T246" s="225">
        <v>3</v>
      </c>
      <c r="U246" s="235">
        <v>2</v>
      </c>
      <c r="V246" s="237">
        <v>4</v>
      </c>
      <c r="W246" s="391">
        <v>3</v>
      </c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71</v>
      </c>
      <c r="AH246" s="186">
        <v>212</v>
      </c>
      <c r="AI246" s="186">
        <v>48</v>
      </c>
    </row>
    <row r="247" spans="1:35" ht="15.75" hidden="1" customHeight="1" x14ac:dyDescent="0.35">
      <c r="A247" s="496"/>
      <c r="B247" s="519"/>
      <c r="C247" s="522"/>
      <c r="D247" s="45" t="s">
        <v>383</v>
      </c>
      <c r="E247" s="46" t="s">
        <v>17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212</v>
      </c>
      <c r="AI247" s="186">
        <v>48</v>
      </c>
    </row>
    <row r="248" spans="1:35" ht="15.75" hidden="1" customHeight="1" thickBot="1" x14ac:dyDescent="0.4">
      <c r="A248" s="497"/>
      <c r="B248" s="520"/>
      <c r="C248" s="523"/>
      <c r="D248" s="47" t="s">
        <v>383</v>
      </c>
      <c r="E248" s="48" t="s">
        <v>18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212</v>
      </c>
      <c r="AI248" s="187">
        <v>48</v>
      </c>
    </row>
    <row r="249" spans="1:35" ht="15" customHeight="1" x14ac:dyDescent="0.35">
      <c r="A249" s="495">
        <v>49</v>
      </c>
      <c r="B249" s="518">
        <v>49</v>
      </c>
      <c r="C249" s="521" t="s">
        <v>385</v>
      </c>
      <c r="D249" s="43" t="s">
        <v>385</v>
      </c>
      <c r="E249" s="44" t="s">
        <v>14</v>
      </c>
      <c r="F249" s="353">
        <v>4</v>
      </c>
      <c r="G249" s="238">
        <v>6</v>
      </c>
      <c r="H249" s="238">
        <v>6</v>
      </c>
      <c r="I249" s="236">
        <v>4</v>
      </c>
      <c r="J249" s="222">
        <v>3</v>
      </c>
      <c r="K249" s="222">
        <v>4</v>
      </c>
      <c r="L249" s="240">
        <v>2</v>
      </c>
      <c r="M249" s="222">
        <v>3</v>
      </c>
      <c r="N249" s="222">
        <v>4</v>
      </c>
      <c r="O249" s="222">
        <v>4</v>
      </c>
      <c r="P249" s="236">
        <v>4</v>
      </c>
      <c r="Q249" s="236">
        <v>4</v>
      </c>
      <c r="R249" s="238">
        <v>6</v>
      </c>
      <c r="S249" s="238">
        <v>8</v>
      </c>
      <c r="T249" s="222">
        <v>3</v>
      </c>
      <c r="U249" s="236">
        <v>4</v>
      </c>
      <c r="V249" s="222">
        <v>3</v>
      </c>
      <c r="W249" s="394">
        <v>5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77</v>
      </c>
      <c r="AH249" s="185">
        <v>77</v>
      </c>
      <c r="AI249" s="185">
        <v>59</v>
      </c>
    </row>
    <row r="250" spans="1:35" ht="15" customHeight="1" x14ac:dyDescent="0.35">
      <c r="A250" s="496"/>
      <c r="B250" s="519"/>
      <c r="C250" s="522"/>
      <c r="D250" s="45" t="s">
        <v>385</v>
      </c>
      <c r="E250" s="46" t="s">
        <v>15</v>
      </c>
      <c r="F250" s="388">
        <v>5</v>
      </c>
      <c r="G250" s="225">
        <v>4</v>
      </c>
      <c r="H250" s="225">
        <v>4</v>
      </c>
      <c r="I250" s="225">
        <v>3</v>
      </c>
      <c r="J250" s="225">
        <v>3</v>
      </c>
      <c r="K250" s="237">
        <v>5</v>
      </c>
      <c r="L250" s="225">
        <v>3</v>
      </c>
      <c r="M250" s="235">
        <v>2</v>
      </c>
      <c r="N250" s="239">
        <v>6</v>
      </c>
      <c r="O250" s="225">
        <v>4</v>
      </c>
      <c r="P250" s="235">
        <v>2</v>
      </c>
      <c r="Q250" s="237">
        <v>4</v>
      </c>
      <c r="R250" s="225">
        <v>4</v>
      </c>
      <c r="S250" s="239">
        <v>7</v>
      </c>
      <c r="T250" s="237">
        <v>4</v>
      </c>
      <c r="U250" s="235">
        <v>2</v>
      </c>
      <c r="V250" s="235">
        <v>2</v>
      </c>
      <c r="W250" s="393">
        <v>5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69</v>
      </c>
      <c r="AH250" s="186">
        <v>146</v>
      </c>
      <c r="AI250" s="186">
        <v>58</v>
      </c>
    </row>
    <row r="251" spans="1:35" ht="15" customHeight="1" thickBot="1" x14ac:dyDescent="0.4">
      <c r="A251" s="496"/>
      <c r="B251" s="519"/>
      <c r="C251" s="522"/>
      <c r="D251" s="45" t="s">
        <v>385</v>
      </c>
      <c r="E251" s="46" t="s">
        <v>16</v>
      </c>
      <c r="F251" s="354">
        <v>4</v>
      </c>
      <c r="G251" s="225">
        <v>4</v>
      </c>
      <c r="H251" s="237">
        <v>5</v>
      </c>
      <c r="I251" s="225">
        <v>3</v>
      </c>
      <c r="J251" s="235">
        <v>2</v>
      </c>
      <c r="K251" s="237">
        <v>5</v>
      </c>
      <c r="L251" s="225">
        <v>3</v>
      </c>
      <c r="M251" s="225">
        <v>3</v>
      </c>
      <c r="N251" s="239">
        <v>6</v>
      </c>
      <c r="O251" s="237">
        <v>5</v>
      </c>
      <c r="P251" s="237">
        <v>4</v>
      </c>
      <c r="Q251" s="237">
        <v>4</v>
      </c>
      <c r="R251" s="225">
        <v>4</v>
      </c>
      <c r="S251" s="225">
        <v>4</v>
      </c>
      <c r="T251" s="237">
        <v>4</v>
      </c>
      <c r="U251" s="235">
        <v>2</v>
      </c>
      <c r="V251" s="235">
        <v>2</v>
      </c>
      <c r="W251" s="391">
        <v>3</v>
      </c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67</v>
      </c>
      <c r="AH251" s="186">
        <v>213</v>
      </c>
      <c r="AI251" s="186">
        <v>49</v>
      </c>
    </row>
    <row r="252" spans="1:35" ht="15.75" hidden="1" customHeight="1" x14ac:dyDescent="0.35">
      <c r="A252" s="496"/>
      <c r="B252" s="519"/>
      <c r="C252" s="522"/>
      <c r="D252" s="45" t="s">
        <v>385</v>
      </c>
      <c r="E252" s="46" t="s">
        <v>17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213</v>
      </c>
      <c r="AI252" s="186">
        <v>49</v>
      </c>
    </row>
    <row r="253" spans="1:35" ht="15.75" hidden="1" customHeight="1" thickBot="1" x14ac:dyDescent="0.4">
      <c r="A253" s="497"/>
      <c r="B253" s="520"/>
      <c r="C253" s="523"/>
      <c r="D253" s="47" t="s">
        <v>385</v>
      </c>
      <c r="E253" s="48" t="s">
        <v>18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213</v>
      </c>
      <c r="AI253" s="187">
        <v>49</v>
      </c>
    </row>
    <row r="254" spans="1:35" ht="15" customHeight="1" x14ac:dyDescent="0.35">
      <c r="A254" s="495">
        <v>50</v>
      </c>
      <c r="B254" s="518">
        <v>50</v>
      </c>
      <c r="C254" s="521" t="s">
        <v>386</v>
      </c>
      <c r="D254" s="43" t="s">
        <v>386</v>
      </c>
      <c r="E254" s="44" t="s">
        <v>14</v>
      </c>
      <c r="F254" s="223">
        <v>3</v>
      </c>
      <c r="G254" s="240">
        <v>3</v>
      </c>
      <c r="H254" s="238">
        <v>6</v>
      </c>
      <c r="I254" s="222">
        <v>3</v>
      </c>
      <c r="J254" s="222">
        <v>3</v>
      </c>
      <c r="K254" s="238">
        <v>6</v>
      </c>
      <c r="L254" s="240">
        <v>2</v>
      </c>
      <c r="M254" s="222">
        <v>3</v>
      </c>
      <c r="N254" s="238">
        <v>6</v>
      </c>
      <c r="O254" s="238">
        <v>7</v>
      </c>
      <c r="P254" s="236">
        <v>4</v>
      </c>
      <c r="Q254" s="222">
        <v>3</v>
      </c>
      <c r="R254" s="236">
        <v>5</v>
      </c>
      <c r="S254" s="236">
        <v>5</v>
      </c>
      <c r="T254" s="222">
        <v>3</v>
      </c>
      <c r="U254" s="240">
        <v>2</v>
      </c>
      <c r="V254" s="240">
        <v>2</v>
      </c>
      <c r="W254" s="392">
        <v>4</v>
      </c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70</v>
      </c>
      <c r="AH254" s="185">
        <v>70</v>
      </c>
      <c r="AI254" s="185">
        <v>44</v>
      </c>
    </row>
    <row r="255" spans="1:35" ht="15" customHeight="1" x14ac:dyDescent="0.35">
      <c r="A255" s="496"/>
      <c r="B255" s="519"/>
      <c r="C255" s="522"/>
      <c r="D255" s="45" t="s">
        <v>386</v>
      </c>
      <c r="E255" s="46" t="s">
        <v>15</v>
      </c>
      <c r="F255" s="388">
        <v>5</v>
      </c>
      <c r="G255" s="225">
        <v>4</v>
      </c>
      <c r="H255" s="225">
        <v>4</v>
      </c>
      <c r="I255" s="239">
        <v>5</v>
      </c>
      <c r="J255" s="225">
        <v>3</v>
      </c>
      <c r="K255" s="237">
        <v>5</v>
      </c>
      <c r="L255" s="237">
        <v>4</v>
      </c>
      <c r="M255" s="225">
        <v>3</v>
      </c>
      <c r="N255" s="237">
        <v>5</v>
      </c>
      <c r="O255" s="225">
        <v>4</v>
      </c>
      <c r="P255" s="239">
        <v>5</v>
      </c>
      <c r="Q255" s="225">
        <v>3</v>
      </c>
      <c r="R255" s="225">
        <v>4</v>
      </c>
      <c r="S255" s="239">
        <v>6</v>
      </c>
      <c r="T255" s="225">
        <v>3</v>
      </c>
      <c r="U255" s="235">
        <v>2</v>
      </c>
      <c r="V255" s="237">
        <v>4</v>
      </c>
      <c r="W255" s="391">
        <v>3</v>
      </c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72</v>
      </c>
      <c r="AH255" s="186">
        <v>142</v>
      </c>
      <c r="AI255" s="186">
        <v>52</v>
      </c>
    </row>
    <row r="256" spans="1:35" ht="15" customHeight="1" thickBot="1" x14ac:dyDescent="0.4">
      <c r="A256" s="496"/>
      <c r="B256" s="519"/>
      <c r="C256" s="522"/>
      <c r="D256" s="45" t="s">
        <v>386</v>
      </c>
      <c r="E256" s="46" t="s">
        <v>16</v>
      </c>
      <c r="F256" s="388">
        <v>6</v>
      </c>
      <c r="G256" s="237">
        <v>5</v>
      </c>
      <c r="H256" s="237">
        <v>5</v>
      </c>
      <c r="I256" s="237">
        <v>4</v>
      </c>
      <c r="J256" s="237">
        <v>4</v>
      </c>
      <c r="K256" s="237">
        <v>5</v>
      </c>
      <c r="L256" s="225">
        <v>3</v>
      </c>
      <c r="M256" s="225">
        <v>3</v>
      </c>
      <c r="N256" s="237">
        <v>5</v>
      </c>
      <c r="O256" s="237">
        <v>5</v>
      </c>
      <c r="P256" s="235">
        <v>2</v>
      </c>
      <c r="Q256" s="237">
        <v>4</v>
      </c>
      <c r="R256" s="235">
        <v>3</v>
      </c>
      <c r="S256" s="225">
        <v>4</v>
      </c>
      <c r="T256" s="225">
        <v>3</v>
      </c>
      <c r="U256" s="237">
        <v>4</v>
      </c>
      <c r="V256" s="225">
        <v>3</v>
      </c>
      <c r="W256" s="395">
        <v>4</v>
      </c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72</v>
      </c>
      <c r="AH256" s="186">
        <v>214</v>
      </c>
      <c r="AI256" s="186">
        <v>50</v>
      </c>
    </row>
    <row r="257" spans="1:35" ht="15.75" hidden="1" customHeight="1" x14ac:dyDescent="0.35">
      <c r="A257" s="496"/>
      <c r="B257" s="519"/>
      <c r="C257" s="522"/>
      <c r="D257" s="45" t="s">
        <v>386</v>
      </c>
      <c r="E257" s="46" t="s">
        <v>17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214</v>
      </c>
      <c r="AI257" s="186">
        <v>50</v>
      </c>
    </row>
    <row r="258" spans="1:35" ht="15.75" hidden="1" customHeight="1" thickBot="1" x14ac:dyDescent="0.4">
      <c r="A258" s="497"/>
      <c r="B258" s="520"/>
      <c r="C258" s="523"/>
      <c r="D258" s="47" t="s">
        <v>386</v>
      </c>
      <c r="E258" s="48" t="s">
        <v>18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214</v>
      </c>
      <c r="AI258" s="187">
        <v>50</v>
      </c>
    </row>
    <row r="259" spans="1:35" ht="15" customHeight="1" x14ac:dyDescent="0.35">
      <c r="A259" s="495">
        <v>51</v>
      </c>
      <c r="B259" s="518">
        <v>50</v>
      </c>
      <c r="C259" s="521" t="s">
        <v>335</v>
      </c>
      <c r="D259" s="43" t="s">
        <v>335</v>
      </c>
      <c r="E259" s="44" t="s">
        <v>14</v>
      </c>
      <c r="F259" s="353">
        <v>4</v>
      </c>
      <c r="G259" s="222">
        <v>4</v>
      </c>
      <c r="H259" s="222">
        <v>4</v>
      </c>
      <c r="I259" s="222">
        <v>3</v>
      </c>
      <c r="J259" s="240">
        <v>2</v>
      </c>
      <c r="K259" s="236">
        <v>5</v>
      </c>
      <c r="L259" s="222">
        <v>3</v>
      </c>
      <c r="M259" s="236">
        <v>4</v>
      </c>
      <c r="N259" s="236">
        <v>5</v>
      </c>
      <c r="O259" s="236">
        <v>5</v>
      </c>
      <c r="P259" s="236">
        <v>4</v>
      </c>
      <c r="Q259" s="236">
        <v>4</v>
      </c>
      <c r="R259" s="222">
        <v>4</v>
      </c>
      <c r="S259" s="236">
        <v>5</v>
      </c>
      <c r="T259" s="222">
        <v>3</v>
      </c>
      <c r="U259" s="236">
        <v>4</v>
      </c>
      <c r="V259" s="222">
        <v>3</v>
      </c>
      <c r="W259" s="390">
        <v>3</v>
      </c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69</v>
      </c>
      <c r="AH259" s="185">
        <v>69</v>
      </c>
      <c r="AI259" s="185">
        <v>41</v>
      </c>
    </row>
    <row r="260" spans="1:35" ht="15" customHeight="1" x14ac:dyDescent="0.35">
      <c r="A260" s="496"/>
      <c r="B260" s="519"/>
      <c r="C260" s="522"/>
      <c r="D260" s="45" t="s">
        <v>335</v>
      </c>
      <c r="E260" s="46" t="s">
        <v>15</v>
      </c>
      <c r="F260" s="354">
        <v>4</v>
      </c>
      <c r="G260" s="225">
        <v>4</v>
      </c>
      <c r="H260" s="237">
        <v>5</v>
      </c>
      <c r="I260" s="235">
        <v>2</v>
      </c>
      <c r="J260" s="225">
        <v>3</v>
      </c>
      <c r="K260" s="225">
        <v>4</v>
      </c>
      <c r="L260" s="235">
        <v>2</v>
      </c>
      <c r="M260" s="237">
        <v>4</v>
      </c>
      <c r="N260" s="237">
        <v>5</v>
      </c>
      <c r="O260" s="237">
        <v>5</v>
      </c>
      <c r="P260" s="235">
        <v>2</v>
      </c>
      <c r="Q260" s="239">
        <v>5</v>
      </c>
      <c r="R260" s="225">
        <v>4</v>
      </c>
      <c r="S260" s="237">
        <v>5</v>
      </c>
      <c r="T260" s="237">
        <v>4</v>
      </c>
      <c r="U260" s="237">
        <v>4</v>
      </c>
      <c r="V260" s="235">
        <v>2</v>
      </c>
      <c r="W260" s="391">
        <v>3</v>
      </c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67</v>
      </c>
      <c r="AH260" s="186">
        <v>136</v>
      </c>
      <c r="AI260" s="186">
        <v>36</v>
      </c>
    </row>
    <row r="261" spans="1:35" ht="15" customHeight="1" thickBot="1" x14ac:dyDescent="0.4">
      <c r="A261" s="496"/>
      <c r="B261" s="519"/>
      <c r="C261" s="522"/>
      <c r="D261" s="45" t="s">
        <v>335</v>
      </c>
      <c r="E261" s="46" t="s">
        <v>16</v>
      </c>
      <c r="F261" s="388">
        <v>5</v>
      </c>
      <c r="G261" s="237">
        <v>5</v>
      </c>
      <c r="H261" s="239">
        <v>6</v>
      </c>
      <c r="I261" s="237">
        <v>4</v>
      </c>
      <c r="J261" s="225">
        <v>3</v>
      </c>
      <c r="K261" s="239">
        <v>6</v>
      </c>
      <c r="L261" s="237">
        <v>4</v>
      </c>
      <c r="M261" s="237">
        <v>4</v>
      </c>
      <c r="N261" s="237">
        <v>5</v>
      </c>
      <c r="O261" s="225">
        <v>4</v>
      </c>
      <c r="P261" s="237">
        <v>4</v>
      </c>
      <c r="Q261" s="239">
        <v>5</v>
      </c>
      <c r="R261" s="239">
        <v>6</v>
      </c>
      <c r="S261" s="225">
        <v>4</v>
      </c>
      <c r="T261" s="225">
        <v>3</v>
      </c>
      <c r="U261" s="237">
        <v>4</v>
      </c>
      <c r="V261" s="225">
        <v>3</v>
      </c>
      <c r="W261" s="391">
        <v>3</v>
      </c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78</v>
      </c>
      <c r="AH261" s="186">
        <v>214</v>
      </c>
      <c r="AI261" s="186">
        <v>50</v>
      </c>
    </row>
    <row r="262" spans="1:35" ht="15.75" hidden="1" customHeight="1" x14ac:dyDescent="0.35">
      <c r="A262" s="496"/>
      <c r="B262" s="519"/>
      <c r="C262" s="522"/>
      <c r="D262" s="45" t="s">
        <v>335</v>
      </c>
      <c r="E262" s="46" t="s">
        <v>17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214</v>
      </c>
      <c r="AI262" s="186">
        <v>50</v>
      </c>
    </row>
    <row r="263" spans="1:35" ht="15.75" hidden="1" customHeight="1" thickBot="1" x14ac:dyDescent="0.4">
      <c r="A263" s="497"/>
      <c r="B263" s="520"/>
      <c r="C263" s="523"/>
      <c r="D263" s="47" t="s">
        <v>335</v>
      </c>
      <c r="E263" s="48" t="s">
        <v>18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214</v>
      </c>
      <c r="AI263" s="187">
        <v>50</v>
      </c>
    </row>
    <row r="264" spans="1:35" ht="15" customHeight="1" x14ac:dyDescent="0.35">
      <c r="A264" s="495">
        <v>52</v>
      </c>
      <c r="B264" s="518">
        <v>52</v>
      </c>
      <c r="C264" s="521" t="s">
        <v>387</v>
      </c>
      <c r="D264" s="43" t="s">
        <v>387</v>
      </c>
      <c r="E264" s="44" t="s">
        <v>14</v>
      </c>
      <c r="F264" s="353">
        <v>4</v>
      </c>
      <c r="G264" s="236">
        <v>5</v>
      </c>
      <c r="H264" s="236">
        <v>5</v>
      </c>
      <c r="I264" s="238">
        <v>5</v>
      </c>
      <c r="J264" s="236">
        <v>4</v>
      </c>
      <c r="K264" s="238">
        <v>6</v>
      </c>
      <c r="L264" s="222">
        <v>3</v>
      </c>
      <c r="M264" s="240">
        <v>2</v>
      </c>
      <c r="N264" s="236">
        <v>5</v>
      </c>
      <c r="O264" s="238">
        <v>6</v>
      </c>
      <c r="P264" s="236">
        <v>4</v>
      </c>
      <c r="Q264" s="222">
        <v>3</v>
      </c>
      <c r="R264" s="222">
        <v>4</v>
      </c>
      <c r="S264" s="238">
        <v>6</v>
      </c>
      <c r="T264" s="238">
        <v>5</v>
      </c>
      <c r="U264" s="236">
        <v>4</v>
      </c>
      <c r="V264" s="222">
        <v>3</v>
      </c>
      <c r="W264" s="397">
        <v>2</v>
      </c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76</v>
      </c>
      <c r="AH264" s="185">
        <v>76</v>
      </c>
      <c r="AI264" s="185">
        <v>56</v>
      </c>
    </row>
    <row r="265" spans="1:35" ht="15" customHeight="1" x14ac:dyDescent="0.35">
      <c r="A265" s="496"/>
      <c r="B265" s="519"/>
      <c r="C265" s="522"/>
      <c r="D265" s="45" t="s">
        <v>387</v>
      </c>
      <c r="E265" s="46" t="s">
        <v>15</v>
      </c>
      <c r="F265" s="388">
        <v>6</v>
      </c>
      <c r="G265" s="237">
        <v>5</v>
      </c>
      <c r="H265" s="237">
        <v>5</v>
      </c>
      <c r="I265" s="237">
        <v>4</v>
      </c>
      <c r="J265" s="237">
        <v>4</v>
      </c>
      <c r="K265" s="237">
        <v>5</v>
      </c>
      <c r="L265" s="225">
        <v>3</v>
      </c>
      <c r="M265" s="235">
        <v>2</v>
      </c>
      <c r="N265" s="225">
        <v>4</v>
      </c>
      <c r="O265" s="225">
        <v>4</v>
      </c>
      <c r="P265" s="225">
        <v>3</v>
      </c>
      <c r="Q265" s="225">
        <v>3</v>
      </c>
      <c r="R265" s="225">
        <v>4</v>
      </c>
      <c r="S265" s="225">
        <v>4</v>
      </c>
      <c r="T265" s="235">
        <v>2</v>
      </c>
      <c r="U265" s="237">
        <v>4</v>
      </c>
      <c r="V265" s="235">
        <v>2</v>
      </c>
      <c r="W265" s="395">
        <v>4</v>
      </c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68</v>
      </c>
      <c r="AH265" s="186">
        <v>144</v>
      </c>
      <c r="AI265" s="186">
        <v>56</v>
      </c>
    </row>
    <row r="266" spans="1:35" ht="15" customHeight="1" thickBot="1" x14ac:dyDescent="0.4">
      <c r="A266" s="496"/>
      <c r="B266" s="519"/>
      <c r="C266" s="522"/>
      <c r="D266" s="45" t="s">
        <v>387</v>
      </c>
      <c r="E266" s="46" t="s">
        <v>16</v>
      </c>
      <c r="F266" s="354">
        <v>4</v>
      </c>
      <c r="G266" s="225">
        <v>4</v>
      </c>
      <c r="H266" s="239">
        <v>7</v>
      </c>
      <c r="I266" s="239">
        <v>5</v>
      </c>
      <c r="J266" s="235">
        <v>2</v>
      </c>
      <c r="K266" s="237">
        <v>5</v>
      </c>
      <c r="L266" s="225">
        <v>3</v>
      </c>
      <c r="M266" s="237">
        <v>4</v>
      </c>
      <c r="N266" s="237">
        <v>5</v>
      </c>
      <c r="O266" s="225">
        <v>4</v>
      </c>
      <c r="P266" s="239">
        <v>5</v>
      </c>
      <c r="Q266" s="225">
        <v>3</v>
      </c>
      <c r="R266" s="225">
        <v>4</v>
      </c>
      <c r="S266" s="235">
        <v>3</v>
      </c>
      <c r="T266" s="225">
        <v>3</v>
      </c>
      <c r="U266" s="237">
        <v>4</v>
      </c>
      <c r="V266" s="225">
        <v>3</v>
      </c>
      <c r="W266" s="391">
        <v>3</v>
      </c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71</v>
      </c>
      <c r="AH266" s="186">
        <v>215</v>
      </c>
      <c r="AI266" s="186">
        <v>52</v>
      </c>
    </row>
    <row r="267" spans="1:35" ht="15.75" hidden="1" customHeight="1" x14ac:dyDescent="0.35">
      <c r="A267" s="496"/>
      <c r="B267" s="519"/>
      <c r="C267" s="522"/>
      <c r="D267" s="45" t="s">
        <v>387</v>
      </c>
      <c r="E267" s="46" t="s">
        <v>17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215</v>
      </c>
      <c r="AI267" s="186">
        <v>52</v>
      </c>
    </row>
    <row r="268" spans="1:35" ht="15.75" hidden="1" customHeight="1" thickBot="1" x14ac:dyDescent="0.4">
      <c r="A268" s="497"/>
      <c r="B268" s="520"/>
      <c r="C268" s="523"/>
      <c r="D268" s="47" t="s">
        <v>387</v>
      </c>
      <c r="E268" s="48" t="s">
        <v>18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215</v>
      </c>
      <c r="AI268" s="187">
        <v>52</v>
      </c>
    </row>
    <row r="269" spans="1:35" ht="15" customHeight="1" x14ac:dyDescent="0.35">
      <c r="A269" s="495">
        <v>53</v>
      </c>
      <c r="B269" s="518">
        <v>53</v>
      </c>
      <c r="C269" s="521" t="s">
        <v>388</v>
      </c>
      <c r="D269" s="43" t="s">
        <v>388</v>
      </c>
      <c r="E269" s="44" t="s">
        <v>14</v>
      </c>
      <c r="F269" s="353">
        <v>4</v>
      </c>
      <c r="G269" s="222">
        <v>4</v>
      </c>
      <c r="H269" s="238">
        <v>7</v>
      </c>
      <c r="I269" s="222">
        <v>3</v>
      </c>
      <c r="J269" s="222">
        <v>3</v>
      </c>
      <c r="K269" s="236">
        <v>5</v>
      </c>
      <c r="L269" s="222">
        <v>3</v>
      </c>
      <c r="M269" s="222">
        <v>3</v>
      </c>
      <c r="N269" s="238">
        <v>6</v>
      </c>
      <c r="O269" s="236">
        <v>5</v>
      </c>
      <c r="P269" s="240">
        <v>2</v>
      </c>
      <c r="Q269" s="238">
        <v>5</v>
      </c>
      <c r="R269" s="222">
        <v>4</v>
      </c>
      <c r="S269" s="236">
        <v>5</v>
      </c>
      <c r="T269" s="222">
        <v>3</v>
      </c>
      <c r="U269" s="240">
        <v>2</v>
      </c>
      <c r="V269" s="222">
        <v>3</v>
      </c>
      <c r="W269" s="390">
        <v>3</v>
      </c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70</v>
      </c>
      <c r="AH269" s="185">
        <v>70</v>
      </c>
      <c r="AI269" s="185">
        <v>44</v>
      </c>
    </row>
    <row r="270" spans="1:35" ht="15" customHeight="1" x14ac:dyDescent="0.35">
      <c r="A270" s="496"/>
      <c r="B270" s="519"/>
      <c r="C270" s="522"/>
      <c r="D270" s="45" t="s">
        <v>388</v>
      </c>
      <c r="E270" s="46" t="s">
        <v>15</v>
      </c>
      <c r="F270" s="354">
        <v>4</v>
      </c>
      <c r="G270" s="225">
        <v>4</v>
      </c>
      <c r="H270" s="237">
        <v>5</v>
      </c>
      <c r="I270" s="237">
        <v>4</v>
      </c>
      <c r="J270" s="235">
        <v>2</v>
      </c>
      <c r="K270" s="237">
        <v>5</v>
      </c>
      <c r="L270" s="225">
        <v>3</v>
      </c>
      <c r="M270" s="225">
        <v>3</v>
      </c>
      <c r="N270" s="237">
        <v>5</v>
      </c>
      <c r="O270" s="239">
        <v>6</v>
      </c>
      <c r="P270" s="235">
        <v>2</v>
      </c>
      <c r="Q270" s="225">
        <v>3</v>
      </c>
      <c r="R270" s="239">
        <v>6</v>
      </c>
      <c r="S270" s="239">
        <v>6</v>
      </c>
      <c r="T270" s="225">
        <v>3</v>
      </c>
      <c r="U270" s="237">
        <v>4</v>
      </c>
      <c r="V270" s="225">
        <v>3</v>
      </c>
      <c r="W270" s="391">
        <v>3</v>
      </c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71</v>
      </c>
      <c r="AH270" s="186">
        <v>141</v>
      </c>
      <c r="AI270" s="186">
        <v>48</v>
      </c>
    </row>
    <row r="271" spans="1:35" ht="15" customHeight="1" thickBot="1" x14ac:dyDescent="0.4">
      <c r="A271" s="496"/>
      <c r="B271" s="519"/>
      <c r="C271" s="522"/>
      <c r="D271" s="45" t="s">
        <v>388</v>
      </c>
      <c r="E271" s="46" t="s">
        <v>16</v>
      </c>
      <c r="F271" s="354">
        <v>4</v>
      </c>
      <c r="G271" s="237">
        <v>5</v>
      </c>
      <c r="H271" s="237">
        <v>5</v>
      </c>
      <c r="I271" s="237">
        <v>4</v>
      </c>
      <c r="J271" s="237">
        <v>4</v>
      </c>
      <c r="K271" s="225">
        <v>4</v>
      </c>
      <c r="L271" s="225">
        <v>3</v>
      </c>
      <c r="M271" s="225">
        <v>3</v>
      </c>
      <c r="N271" s="237">
        <v>5</v>
      </c>
      <c r="O271" s="239">
        <v>6</v>
      </c>
      <c r="P271" s="237">
        <v>4</v>
      </c>
      <c r="Q271" s="225">
        <v>3</v>
      </c>
      <c r="R271" s="225">
        <v>4</v>
      </c>
      <c r="S271" s="225">
        <v>4</v>
      </c>
      <c r="T271" s="225">
        <v>3</v>
      </c>
      <c r="U271" s="239">
        <v>9</v>
      </c>
      <c r="V271" s="235">
        <v>2</v>
      </c>
      <c r="W271" s="391">
        <v>3</v>
      </c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75</v>
      </c>
      <c r="AH271" s="186">
        <v>216</v>
      </c>
      <c r="AI271" s="186">
        <v>53</v>
      </c>
    </row>
    <row r="272" spans="1:35" ht="15.75" hidden="1" customHeight="1" x14ac:dyDescent="0.35">
      <c r="A272" s="496"/>
      <c r="B272" s="519"/>
      <c r="C272" s="522"/>
      <c r="D272" s="45" t="s">
        <v>388</v>
      </c>
      <c r="E272" s="46" t="s">
        <v>17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216</v>
      </c>
      <c r="AI272" s="186">
        <v>53</v>
      </c>
    </row>
    <row r="273" spans="1:35" ht="15.75" hidden="1" customHeight="1" thickBot="1" x14ac:dyDescent="0.4">
      <c r="A273" s="497"/>
      <c r="B273" s="520"/>
      <c r="C273" s="523"/>
      <c r="D273" s="47" t="s">
        <v>388</v>
      </c>
      <c r="E273" s="48" t="s">
        <v>18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216</v>
      </c>
      <c r="AI273" s="187">
        <v>53</v>
      </c>
    </row>
    <row r="274" spans="1:35" ht="15" customHeight="1" x14ac:dyDescent="0.35">
      <c r="A274" s="495">
        <v>54</v>
      </c>
      <c r="B274" s="518">
        <v>54</v>
      </c>
      <c r="C274" s="521" t="s">
        <v>389</v>
      </c>
      <c r="D274" s="43" t="s">
        <v>389</v>
      </c>
      <c r="E274" s="44" t="s">
        <v>14</v>
      </c>
      <c r="F274" s="385">
        <v>5</v>
      </c>
      <c r="G274" s="236">
        <v>5</v>
      </c>
      <c r="H274" s="238">
        <v>8</v>
      </c>
      <c r="I274" s="236">
        <v>4</v>
      </c>
      <c r="J274" s="222">
        <v>3</v>
      </c>
      <c r="K274" s="236">
        <v>5</v>
      </c>
      <c r="L274" s="222">
        <v>3</v>
      </c>
      <c r="M274" s="222">
        <v>3</v>
      </c>
      <c r="N274" s="222">
        <v>4</v>
      </c>
      <c r="O274" s="238">
        <v>6</v>
      </c>
      <c r="P274" s="222">
        <v>3</v>
      </c>
      <c r="Q274" s="236">
        <v>4</v>
      </c>
      <c r="R274" s="236">
        <v>5</v>
      </c>
      <c r="S274" s="222">
        <v>4</v>
      </c>
      <c r="T274" s="222">
        <v>3</v>
      </c>
      <c r="U274" s="240">
        <v>2</v>
      </c>
      <c r="V274" s="240">
        <v>2</v>
      </c>
      <c r="W274" s="390">
        <v>3</v>
      </c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72</v>
      </c>
      <c r="AH274" s="185">
        <v>72</v>
      </c>
      <c r="AI274" s="185">
        <v>54</v>
      </c>
    </row>
    <row r="275" spans="1:35" ht="15" customHeight="1" x14ac:dyDescent="0.35">
      <c r="A275" s="496"/>
      <c r="B275" s="519"/>
      <c r="C275" s="522"/>
      <c r="D275" s="45" t="s">
        <v>389</v>
      </c>
      <c r="E275" s="46" t="s">
        <v>15</v>
      </c>
      <c r="F275" s="388">
        <v>5</v>
      </c>
      <c r="G275" s="237">
        <v>5</v>
      </c>
      <c r="H275" s="237">
        <v>5</v>
      </c>
      <c r="I275" s="225">
        <v>3</v>
      </c>
      <c r="J275" s="225">
        <v>3</v>
      </c>
      <c r="K275" s="239">
        <v>6</v>
      </c>
      <c r="L275" s="225">
        <v>3</v>
      </c>
      <c r="M275" s="225">
        <v>3</v>
      </c>
      <c r="N275" s="237">
        <v>5</v>
      </c>
      <c r="O275" s="225">
        <v>4</v>
      </c>
      <c r="P275" s="237">
        <v>4</v>
      </c>
      <c r="Q275" s="239">
        <v>5</v>
      </c>
      <c r="R275" s="237">
        <v>5</v>
      </c>
      <c r="S275" s="239">
        <v>6</v>
      </c>
      <c r="T275" s="237">
        <v>4</v>
      </c>
      <c r="U275" s="235">
        <v>2</v>
      </c>
      <c r="V275" s="235">
        <v>2</v>
      </c>
      <c r="W275" s="391">
        <v>3</v>
      </c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73</v>
      </c>
      <c r="AH275" s="186">
        <v>145</v>
      </c>
      <c r="AI275" s="186">
        <v>57</v>
      </c>
    </row>
    <row r="276" spans="1:35" ht="15" customHeight="1" thickBot="1" x14ac:dyDescent="0.4">
      <c r="A276" s="496"/>
      <c r="B276" s="519"/>
      <c r="C276" s="522"/>
      <c r="D276" s="45" t="s">
        <v>389</v>
      </c>
      <c r="E276" s="46" t="s">
        <v>16</v>
      </c>
      <c r="F276" s="224">
        <v>3</v>
      </c>
      <c r="G276" s="239">
        <v>6</v>
      </c>
      <c r="H276" s="239">
        <v>6</v>
      </c>
      <c r="I276" s="225">
        <v>3</v>
      </c>
      <c r="J276" s="225">
        <v>3</v>
      </c>
      <c r="K276" s="225">
        <v>4</v>
      </c>
      <c r="L276" s="225">
        <v>3</v>
      </c>
      <c r="M276" s="225">
        <v>3</v>
      </c>
      <c r="N276" s="239">
        <v>6</v>
      </c>
      <c r="O276" s="237">
        <v>5</v>
      </c>
      <c r="P276" s="237">
        <v>4</v>
      </c>
      <c r="Q276" s="225">
        <v>3</v>
      </c>
      <c r="R276" s="225">
        <v>4</v>
      </c>
      <c r="S276" s="237">
        <v>5</v>
      </c>
      <c r="T276" s="225">
        <v>3</v>
      </c>
      <c r="U276" s="239">
        <v>5</v>
      </c>
      <c r="V276" s="225">
        <v>3</v>
      </c>
      <c r="W276" s="395">
        <v>4</v>
      </c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73</v>
      </c>
      <c r="AH276" s="186">
        <v>218</v>
      </c>
      <c r="AI276" s="186">
        <v>54</v>
      </c>
    </row>
    <row r="277" spans="1:35" ht="15.75" hidden="1" customHeight="1" x14ac:dyDescent="0.35">
      <c r="A277" s="496"/>
      <c r="B277" s="519"/>
      <c r="C277" s="522"/>
      <c r="D277" s="45" t="s">
        <v>389</v>
      </c>
      <c r="E277" s="46" t="s">
        <v>17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218</v>
      </c>
      <c r="AI277" s="186">
        <v>54</v>
      </c>
    </row>
    <row r="278" spans="1:35" ht="15.75" hidden="1" customHeight="1" thickBot="1" x14ac:dyDescent="0.4">
      <c r="A278" s="497"/>
      <c r="B278" s="520"/>
      <c r="C278" s="523"/>
      <c r="D278" s="47" t="s">
        <v>389</v>
      </c>
      <c r="E278" s="48" t="s">
        <v>18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218</v>
      </c>
      <c r="AI278" s="187">
        <v>54</v>
      </c>
    </row>
    <row r="279" spans="1:35" ht="15" customHeight="1" x14ac:dyDescent="0.35">
      <c r="A279" s="495">
        <v>55</v>
      </c>
      <c r="B279" s="518">
        <v>55</v>
      </c>
      <c r="C279" s="521" t="s">
        <v>390</v>
      </c>
      <c r="D279" s="43" t="s">
        <v>390</v>
      </c>
      <c r="E279" s="44" t="s">
        <v>14</v>
      </c>
      <c r="F279" s="385">
        <v>5</v>
      </c>
      <c r="G279" s="222">
        <v>4</v>
      </c>
      <c r="H279" s="222">
        <v>4</v>
      </c>
      <c r="I279" s="222">
        <v>3</v>
      </c>
      <c r="J279" s="222">
        <v>3</v>
      </c>
      <c r="K279" s="236">
        <v>5</v>
      </c>
      <c r="L279" s="236">
        <v>4</v>
      </c>
      <c r="M279" s="236">
        <v>4</v>
      </c>
      <c r="N279" s="236">
        <v>5</v>
      </c>
      <c r="O279" s="236">
        <v>5</v>
      </c>
      <c r="P279" s="222">
        <v>3</v>
      </c>
      <c r="Q279" s="236">
        <v>4</v>
      </c>
      <c r="R279" s="222">
        <v>4</v>
      </c>
      <c r="S279" s="238">
        <v>6</v>
      </c>
      <c r="T279" s="222">
        <v>3</v>
      </c>
      <c r="U279" s="236">
        <v>4</v>
      </c>
      <c r="V279" s="240">
        <v>2</v>
      </c>
      <c r="W279" s="390">
        <v>3</v>
      </c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71</v>
      </c>
      <c r="AH279" s="185">
        <v>71</v>
      </c>
      <c r="AI279" s="185">
        <v>50</v>
      </c>
    </row>
    <row r="280" spans="1:35" ht="15" customHeight="1" x14ac:dyDescent="0.35">
      <c r="A280" s="496"/>
      <c r="B280" s="519"/>
      <c r="C280" s="522"/>
      <c r="D280" s="45" t="s">
        <v>390</v>
      </c>
      <c r="E280" s="46" t="s">
        <v>15</v>
      </c>
      <c r="F280" s="224">
        <v>3</v>
      </c>
      <c r="G280" s="239">
        <v>6</v>
      </c>
      <c r="H280" s="237">
        <v>5</v>
      </c>
      <c r="I280" s="225">
        <v>3</v>
      </c>
      <c r="J280" s="225">
        <v>3</v>
      </c>
      <c r="K280" s="237">
        <v>5</v>
      </c>
      <c r="L280" s="225">
        <v>3</v>
      </c>
      <c r="M280" s="225">
        <v>3</v>
      </c>
      <c r="N280" s="237">
        <v>5</v>
      </c>
      <c r="O280" s="225">
        <v>4</v>
      </c>
      <c r="P280" s="237">
        <v>4</v>
      </c>
      <c r="Q280" s="225">
        <v>3</v>
      </c>
      <c r="R280" s="237">
        <v>5</v>
      </c>
      <c r="S280" s="225">
        <v>4</v>
      </c>
      <c r="T280" s="225">
        <v>3</v>
      </c>
      <c r="U280" s="237">
        <v>4</v>
      </c>
      <c r="V280" s="225">
        <v>3</v>
      </c>
      <c r="W280" s="395">
        <v>4</v>
      </c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70</v>
      </c>
      <c r="AH280" s="186">
        <v>141</v>
      </c>
      <c r="AI280" s="186">
        <v>48</v>
      </c>
    </row>
    <row r="281" spans="1:35" ht="15" customHeight="1" thickBot="1" x14ac:dyDescent="0.4">
      <c r="A281" s="496"/>
      <c r="B281" s="519"/>
      <c r="C281" s="522"/>
      <c r="D281" s="45" t="s">
        <v>390</v>
      </c>
      <c r="E281" s="46" t="s">
        <v>16</v>
      </c>
      <c r="F281" s="224">
        <v>3</v>
      </c>
      <c r="G281" s="239">
        <v>7</v>
      </c>
      <c r="H281" s="239">
        <v>8</v>
      </c>
      <c r="I281" s="237">
        <v>4</v>
      </c>
      <c r="J281" s="225">
        <v>3</v>
      </c>
      <c r="K281" s="237">
        <v>5</v>
      </c>
      <c r="L281" s="237">
        <v>4</v>
      </c>
      <c r="M281" s="225">
        <v>3</v>
      </c>
      <c r="N281" s="239">
        <v>6</v>
      </c>
      <c r="O281" s="239">
        <v>6</v>
      </c>
      <c r="P281" s="237">
        <v>4</v>
      </c>
      <c r="Q281" s="225">
        <v>3</v>
      </c>
      <c r="R281" s="239">
        <v>6</v>
      </c>
      <c r="S281" s="239">
        <v>6</v>
      </c>
      <c r="T281" s="225">
        <v>3</v>
      </c>
      <c r="U281" s="237">
        <v>4</v>
      </c>
      <c r="V281" s="225">
        <v>3</v>
      </c>
      <c r="W281" s="391">
        <v>3</v>
      </c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81</v>
      </c>
      <c r="AH281" s="186">
        <v>222</v>
      </c>
      <c r="AI281" s="186">
        <v>55</v>
      </c>
    </row>
    <row r="282" spans="1:35" ht="15.75" hidden="1" customHeight="1" x14ac:dyDescent="0.35">
      <c r="A282" s="496"/>
      <c r="B282" s="519"/>
      <c r="C282" s="522"/>
      <c r="D282" s="45" t="s">
        <v>390</v>
      </c>
      <c r="E282" s="46" t="s">
        <v>17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222</v>
      </c>
      <c r="AI282" s="186">
        <v>55</v>
      </c>
    </row>
    <row r="283" spans="1:35" ht="15.75" hidden="1" customHeight="1" thickBot="1" x14ac:dyDescent="0.4">
      <c r="A283" s="497"/>
      <c r="B283" s="520"/>
      <c r="C283" s="523"/>
      <c r="D283" s="47" t="s">
        <v>390</v>
      </c>
      <c r="E283" s="48" t="s">
        <v>18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222</v>
      </c>
      <c r="AI283" s="187">
        <v>55</v>
      </c>
    </row>
    <row r="284" spans="1:35" ht="15" customHeight="1" x14ac:dyDescent="0.35">
      <c r="A284" s="495">
        <v>56</v>
      </c>
      <c r="B284" s="518">
        <v>56</v>
      </c>
      <c r="C284" s="521" t="s">
        <v>391</v>
      </c>
      <c r="D284" s="43" t="s">
        <v>391</v>
      </c>
      <c r="E284" s="44" t="s">
        <v>14</v>
      </c>
      <c r="F284" s="353">
        <v>4</v>
      </c>
      <c r="G284" s="238">
        <v>6</v>
      </c>
      <c r="H284" s="236">
        <v>5</v>
      </c>
      <c r="I284" s="236">
        <v>4</v>
      </c>
      <c r="J284" s="236">
        <v>4</v>
      </c>
      <c r="K284" s="222">
        <v>4</v>
      </c>
      <c r="L284" s="222">
        <v>3</v>
      </c>
      <c r="M284" s="236">
        <v>4</v>
      </c>
      <c r="N284" s="238">
        <v>6</v>
      </c>
      <c r="O284" s="222">
        <v>4</v>
      </c>
      <c r="P284" s="236">
        <v>4</v>
      </c>
      <c r="Q284" s="222">
        <v>3</v>
      </c>
      <c r="R284" s="222">
        <v>4</v>
      </c>
      <c r="S284" s="222">
        <v>4</v>
      </c>
      <c r="T284" s="222">
        <v>3</v>
      </c>
      <c r="U284" s="236">
        <v>4</v>
      </c>
      <c r="V284" s="236">
        <v>4</v>
      </c>
      <c r="W284" s="394">
        <v>6</v>
      </c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76</v>
      </c>
      <c r="AH284" s="185">
        <v>76</v>
      </c>
      <c r="AI284" s="185">
        <v>56</v>
      </c>
    </row>
    <row r="285" spans="1:35" ht="15" customHeight="1" x14ac:dyDescent="0.35">
      <c r="A285" s="496"/>
      <c r="B285" s="519"/>
      <c r="C285" s="522"/>
      <c r="D285" s="45" t="s">
        <v>391</v>
      </c>
      <c r="E285" s="46" t="s">
        <v>15</v>
      </c>
      <c r="F285" s="388">
        <v>5</v>
      </c>
      <c r="G285" s="225">
        <v>4</v>
      </c>
      <c r="H285" s="225">
        <v>4</v>
      </c>
      <c r="I285" s="225">
        <v>3</v>
      </c>
      <c r="J285" s="225">
        <v>3</v>
      </c>
      <c r="K285" s="237">
        <v>5</v>
      </c>
      <c r="L285" s="235">
        <v>2</v>
      </c>
      <c r="M285" s="237">
        <v>4</v>
      </c>
      <c r="N285" s="225">
        <v>4</v>
      </c>
      <c r="O285" s="237">
        <v>5</v>
      </c>
      <c r="P285" s="225">
        <v>3</v>
      </c>
      <c r="Q285" s="237">
        <v>4</v>
      </c>
      <c r="R285" s="225">
        <v>4</v>
      </c>
      <c r="S285" s="237">
        <v>5</v>
      </c>
      <c r="T285" s="237">
        <v>4</v>
      </c>
      <c r="U285" s="235">
        <v>2</v>
      </c>
      <c r="V285" s="225">
        <v>3</v>
      </c>
      <c r="W285" s="391">
        <v>3</v>
      </c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67</v>
      </c>
      <c r="AH285" s="186">
        <v>143</v>
      </c>
      <c r="AI285" s="186">
        <v>54</v>
      </c>
    </row>
    <row r="286" spans="1:35" ht="15" customHeight="1" thickBot="1" x14ac:dyDescent="0.4">
      <c r="A286" s="496"/>
      <c r="B286" s="519"/>
      <c r="C286" s="522"/>
      <c r="D286" s="45" t="s">
        <v>391</v>
      </c>
      <c r="E286" s="46" t="s">
        <v>16</v>
      </c>
      <c r="F286" s="388">
        <v>5</v>
      </c>
      <c r="G286" s="225">
        <v>4</v>
      </c>
      <c r="H286" s="237">
        <v>5</v>
      </c>
      <c r="I286" s="239">
        <v>5</v>
      </c>
      <c r="J286" s="225">
        <v>3</v>
      </c>
      <c r="K286" s="225">
        <v>4</v>
      </c>
      <c r="L286" s="225">
        <v>3</v>
      </c>
      <c r="M286" s="237">
        <v>4</v>
      </c>
      <c r="N286" s="239">
        <v>7</v>
      </c>
      <c r="O286" s="237">
        <v>5</v>
      </c>
      <c r="P286" s="237">
        <v>4</v>
      </c>
      <c r="Q286" s="225">
        <v>3</v>
      </c>
      <c r="R286" s="237">
        <v>5</v>
      </c>
      <c r="S286" s="239">
        <v>7</v>
      </c>
      <c r="T286" s="225">
        <v>3</v>
      </c>
      <c r="U286" s="239">
        <v>6</v>
      </c>
      <c r="V286" s="225">
        <v>3</v>
      </c>
      <c r="W286" s="395">
        <v>4</v>
      </c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80</v>
      </c>
      <c r="AH286" s="186">
        <v>223</v>
      </c>
      <c r="AI286" s="186">
        <v>56</v>
      </c>
    </row>
    <row r="287" spans="1:35" ht="15.75" hidden="1" customHeight="1" x14ac:dyDescent="0.35">
      <c r="A287" s="496"/>
      <c r="B287" s="519"/>
      <c r="C287" s="522"/>
      <c r="D287" s="45" t="s">
        <v>391</v>
      </c>
      <c r="E287" s="46" t="s">
        <v>17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223</v>
      </c>
      <c r="AI287" s="186">
        <v>56</v>
      </c>
    </row>
    <row r="288" spans="1:35" ht="15.75" hidden="1" customHeight="1" thickBot="1" x14ac:dyDescent="0.4">
      <c r="A288" s="497"/>
      <c r="B288" s="520"/>
      <c r="C288" s="523"/>
      <c r="D288" s="47" t="s">
        <v>391</v>
      </c>
      <c r="E288" s="48" t="s">
        <v>18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223</v>
      </c>
      <c r="AI288" s="187">
        <v>56</v>
      </c>
    </row>
    <row r="289" spans="1:35" ht="15" customHeight="1" x14ac:dyDescent="0.35">
      <c r="A289" s="495">
        <v>57</v>
      </c>
      <c r="B289" s="518">
        <v>57</v>
      </c>
      <c r="C289" s="521" t="s">
        <v>392</v>
      </c>
      <c r="D289" s="43" t="s">
        <v>392</v>
      </c>
      <c r="E289" s="44" t="s">
        <v>14</v>
      </c>
      <c r="F289" s="353">
        <v>4</v>
      </c>
      <c r="G289" s="238">
        <v>6</v>
      </c>
      <c r="H289" s="238">
        <v>6</v>
      </c>
      <c r="I289" s="236">
        <v>4</v>
      </c>
      <c r="J289" s="222">
        <v>3</v>
      </c>
      <c r="K289" s="238">
        <v>7</v>
      </c>
      <c r="L289" s="222">
        <v>3</v>
      </c>
      <c r="M289" s="222">
        <v>3</v>
      </c>
      <c r="N289" s="236">
        <v>5</v>
      </c>
      <c r="O289" s="222">
        <v>4</v>
      </c>
      <c r="P289" s="236">
        <v>4</v>
      </c>
      <c r="Q289" s="222">
        <v>3</v>
      </c>
      <c r="R289" s="222">
        <v>4</v>
      </c>
      <c r="S289" s="236">
        <v>5</v>
      </c>
      <c r="T289" s="238">
        <v>5</v>
      </c>
      <c r="U289" s="236">
        <v>4</v>
      </c>
      <c r="V289" s="222">
        <v>3</v>
      </c>
      <c r="W289" s="392">
        <v>4</v>
      </c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77</v>
      </c>
      <c r="AH289" s="185">
        <v>77</v>
      </c>
      <c r="AI289" s="185">
        <v>59</v>
      </c>
    </row>
    <row r="290" spans="1:35" ht="15" customHeight="1" x14ac:dyDescent="0.35">
      <c r="A290" s="496"/>
      <c r="B290" s="519"/>
      <c r="C290" s="522"/>
      <c r="D290" s="45" t="s">
        <v>392</v>
      </c>
      <c r="E290" s="46" t="s">
        <v>15</v>
      </c>
      <c r="F290" s="388">
        <v>5</v>
      </c>
      <c r="G290" s="237">
        <v>5</v>
      </c>
      <c r="H290" s="237">
        <v>5</v>
      </c>
      <c r="I290" s="237">
        <v>4</v>
      </c>
      <c r="J290" s="225">
        <v>3</v>
      </c>
      <c r="K290" s="239">
        <v>6</v>
      </c>
      <c r="L290" s="225">
        <v>3</v>
      </c>
      <c r="M290" s="237">
        <v>4</v>
      </c>
      <c r="N290" s="239">
        <v>6</v>
      </c>
      <c r="O290" s="237">
        <v>5</v>
      </c>
      <c r="P290" s="225">
        <v>3</v>
      </c>
      <c r="Q290" s="237">
        <v>4</v>
      </c>
      <c r="R290" s="225">
        <v>4</v>
      </c>
      <c r="S290" s="225">
        <v>4</v>
      </c>
      <c r="T290" s="225">
        <v>3</v>
      </c>
      <c r="U290" s="225">
        <v>3</v>
      </c>
      <c r="V290" s="225">
        <v>3</v>
      </c>
      <c r="W290" s="391">
        <v>3</v>
      </c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73</v>
      </c>
      <c r="AH290" s="186">
        <v>150</v>
      </c>
      <c r="AI290" s="186">
        <v>59</v>
      </c>
    </row>
    <row r="291" spans="1:35" ht="15" customHeight="1" thickBot="1" x14ac:dyDescent="0.4">
      <c r="A291" s="496"/>
      <c r="B291" s="519"/>
      <c r="C291" s="522"/>
      <c r="D291" s="45" t="s">
        <v>392</v>
      </c>
      <c r="E291" s="46" t="s">
        <v>16</v>
      </c>
      <c r="F291" s="354">
        <v>4</v>
      </c>
      <c r="G291" s="239">
        <v>6</v>
      </c>
      <c r="H291" s="237">
        <v>5</v>
      </c>
      <c r="I291" s="237">
        <v>4</v>
      </c>
      <c r="J291" s="225">
        <v>3</v>
      </c>
      <c r="K291" s="225">
        <v>4</v>
      </c>
      <c r="L291" s="237">
        <v>4</v>
      </c>
      <c r="M291" s="225">
        <v>3</v>
      </c>
      <c r="N291" s="239">
        <v>6</v>
      </c>
      <c r="O291" s="239">
        <v>6</v>
      </c>
      <c r="P291" s="225">
        <v>3</v>
      </c>
      <c r="Q291" s="225">
        <v>3</v>
      </c>
      <c r="R291" s="239">
        <v>6</v>
      </c>
      <c r="S291" s="237">
        <v>5</v>
      </c>
      <c r="T291" s="237">
        <v>4</v>
      </c>
      <c r="U291" s="237">
        <v>4</v>
      </c>
      <c r="V291" s="225">
        <v>3</v>
      </c>
      <c r="W291" s="395">
        <v>4</v>
      </c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77</v>
      </c>
      <c r="AH291" s="186">
        <v>227</v>
      </c>
      <c r="AI291" s="186">
        <v>57</v>
      </c>
    </row>
    <row r="292" spans="1:35" ht="15.75" hidden="1" customHeight="1" x14ac:dyDescent="0.35">
      <c r="A292" s="496"/>
      <c r="B292" s="519"/>
      <c r="C292" s="522"/>
      <c r="D292" s="45" t="s">
        <v>392</v>
      </c>
      <c r="E292" s="46" t="s">
        <v>17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227</v>
      </c>
      <c r="AI292" s="186">
        <v>57</v>
      </c>
    </row>
    <row r="293" spans="1:35" ht="15.75" hidden="1" customHeight="1" thickBot="1" x14ac:dyDescent="0.4">
      <c r="A293" s="497"/>
      <c r="B293" s="520"/>
      <c r="C293" s="523"/>
      <c r="D293" s="47" t="s">
        <v>392</v>
      </c>
      <c r="E293" s="48" t="s">
        <v>18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227</v>
      </c>
      <c r="AI293" s="187">
        <v>57</v>
      </c>
    </row>
    <row r="294" spans="1:35" ht="15" customHeight="1" x14ac:dyDescent="0.35">
      <c r="A294" s="495">
        <v>58</v>
      </c>
      <c r="B294" s="518">
        <v>57</v>
      </c>
      <c r="C294" s="521" t="s">
        <v>393</v>
      </c>
      <c r="D294" s="43" t="s">
        <v>393</v>
      </c>
      <c r="E294" s="44" t="s">
        <v>14</v>
      </c>
      <c r="F294" s="223">
        <v>3</v>
      </c>
      <c r="G294" s="238">
        <v>6</v>
      </c>
      <c r="H294" s="236">
        <v>5</v>
      </c>
      <c r="I294" s="236">
        <v>4</v>
      </c>
      <c r="J294" s="222">
        <v>3</v>
      </c>
      <c r="K294" s="236">
        <v>5</v>
      </c>
      <c r="L294" s="222">
        <v>3</v>
      </c>
      <c r="M294" s="222">
        <v>3</v>
      </c>
      <c r="N294" s="238">
        <v>8</v>
      </c>
      <c r="O294" s="238">
        <v>6</v>
      </c>
      <c r="P294" s="222">
        <v>3</v>
      </c>
      <c r="Q294" s="236">
        <v>4</v>
      </c>
      <c r="R294" s="236">
        <v>5</v>
      </c>
      <c r="S294" s="236">
        <v>5</v>
      </c>
      <c r="T294" s="236">
        <v>4</v>
      </c>
      <c r="U294" s="236">
        <v>4</v>
      </c>
      <c r="V294" s="238">
        <v>6</v>
      </c>
      <c r="W294" s="390">
        <v>3</v>
      </c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80</v>
      </c>
      <c r="AH294" s="185">
        <v>80</v>
      </c>
      <c r="AI294" s="185">
        <v>61</v>
      </c>
    </row>
    <row r="295" spans="1:35" ht="15" customHeight="1" x14ac:dyDescent="0.35">
      <c r="A295" s="496"/>
      <c r="B295" s="519"/>
      <c r="C295" s="522"/>
      <c r="D295" s="45" t="s">
        <v>393</v>
      </c>
      <c r="E295" s="46" t="s">
        <v>15</v>
      </c>
      <c r="F295" s="224">
        <v>3</v>
      </c>
      <c r="G295" s="239">
        <v>6</v>
      </c>
      <c r="H295" s="237">
        <v>5</v>
      </c>
      <c r="I295" s="225">
        <v>3</v>
      </c>
      <c r="J295" s="237">
        <v>4</v>
      </c>
      <c r="K295" s="225">
        <v>4</v>
      </c>
      <c r="L295" s="225">
        <v>3</v>
      </c>
      <c r="M295" s="235">
        <v>2</v>
      </c>
      <c r="N295" s="237">
        <v>5</v>
      </c>
      <c r="O295" s="237">
        <v>5</v>
      </c>
      <c r="P295" s="225">
        <v>3</v>
      </c>
      <c r="Q295" s="237">
        <v>4</v>
      </c>
      <c r="R295" s="239">
        <v>6</v>
      </c>
      <c r="S295" s="237">
        <v>5</v>
      </c>
      <c r="T295" s="225">
        <v>3</v>
      </c>
      <c r="U295" s="225">
        <v>3</v>
      </c>
      <c r="V295" s="237">
        <v>4</v>
      </c>
      <c r="W295" s="391">
        <v>3</v>
      </c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71</v>
      </c>
      <c r="AH295" s="186">
        <v>151</v>
      </c>
      <c r="AI295" s="186">
        <v>60</v>
      </c>
    </row>
    <row r="296" spans="1:35" ht="15" customHeight="1" thickBot="1" x14ac:dyDescent="0.4">
      <c r="A296" s="496"/>
      <c r="B296" s="519"/>
      <c r="C296" s="522"/>
      <c r="D296" s="45" t="s">
        <v>393</v>
      </c>
      <c r="E296" s="46" t="s">
        <v>16</v>
      </c>
      <c r="F296" s="388">
        <v>5</v>
      </c>
      <c r="G296" s="237">
        <v>5</v>
      </c>
      <c r="H296" s="239">
        <v>6</v>
      </c>
      <c r="I296" s="225">
        <v>3</v>
      </c>
      <c r="J296" s="237">
        <v>4</v>
      </c>
      <c r="K296" s="237">
        <v>5</v>
      </c>
      <c r="L296" s="225">
        <v>3</v>
      </c>
      <c r="M296" s="225">
        <v>3</v>
      </c>
      <c r="N296" s="237">
        <v>5</v>
      </c>
      <c r="O296" s="237">
        <v>5</v>
      </c>
      <c r="P296" s="237">
        <v>4</v>
      </c>
      <c r="Q296" s="237">
        <v>4</v>
      </c>
      <c r="R296" s="239">
        <v>6</v>
      </c>
      <c r="S296" s="239">
        <v>6</v>
      </c>
      <c r="T296" s="225">
        <v>3</v>
      </c>
      <c r="U296" s="235">
        <v>2</v>
      </c>
      <c r="V296" s="225">
        <v>3</v>
      </c>
      <c r="W296" s="395">
        <v>4</v>
      </c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76</v>
      </c>
      <c r="AH296" s="186">
        <v>227</v>
      </c>
      <c r="AI296" s="186">
        <v>57</v>
      </c>
    </row>
    <row r="297" spans="1:35" ht="15.75" hidden="1" customHeight="1" x14ac:dyDescent="0.35">
      <c r="A297" s="496"/>
      <c r="B297" s="519"/>
      <c r="C297" s="522"/>
      <c r="D297" s="45" t="s">
        <v>393</v>
      </c>
      <c r="E297" s="46" t="s">
        <v>17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227</v>
      </c>
      <c r="AI297" s="186">
        <v>57</v>
      </c>
    </row>
    <row r="298" spans="1:35" ht="15.75" hidden="1" customHeight="1" thickBot="1" x14ac:dyDescent="0.4">
      <c r="A298" s="497"/>
      <c r="B298" s="520"/>
      <c r="C298" s="523"/>
      <c r="D298" s="47" t="s">
        <v>393</v>
      </c>
      <c r="E298" s="48" t="s">
        <v>18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227</v>
      </c>
      <c r="AI298" s="187">
        <v>57</v>
      </c>
    </row>
    <row r="299" spans="1:35" ht="15" customHeight="1" x14ac:dyDescent="0.35">
      <c r="A299" s="495">
        <v>59</v>
      </c>
      <c r="B299" s="518">
        <v>59</v>
      </c>
      <c r="C299" s="521" t="s">
        <v>394</v>
      </c>
      <c r="D299" s="43" t="s">
        <v>394</v>
      </c>
      <c r="E299" s="44" t="s">
        <v>14</v>
      </c>
      <c r="F299" s="353">
        <v>4</v>
      </c>
      <c r="G299" s="238">
        <v>7</v>
      </c>
      <c r="H299" s="238">
        <v>7</v>
      </c>
      <c r="I299" s="236">
        <v>4</v>
      </c>
      <c r="J299" s="236">
        <v>4</v>
      </c>
      <c r="K299" s="238">
        <v>6</v>
      </c>
      <c r="L299" s="222">
        <v>3</v>
      </c>
      <c r="M299" s="240">
        <v>2</v>
      </c>
      <c r="N299" s="222">
        <v>4</v>
      </c>
      <c r="O299" s="236">
        <v>5</v>
      </c>
      <c r="P299" s="222">
        <v>3</v>
      </c>
      <c r="Q299" s="222">
        <v>3</v>
      </c>
      <c r="R299" s="238">
        <v>6</v>
      </c>
      <c r="S299" s="238">
        <v>6</v>
      </c>
      <c r="T299" s="236">
        <v>4</v>
      </c>
      <c r="U299" s="222">
        <v>3</v>
      </c>
      <c r="V299" s="240">
        <v>2</v>
      </c>
      <c r="W299" s="390">
        <v>3</v>
      </c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76</v>
      </c>
      <c r="AH299" s="185">
        <v>76</v>
      </c>
      <c r="AI299" s="185">
        <v>56</v>
      </c>
    </row>
    <row r="300" spans="1:35" ht="15" customHeight="1" x14ac:dyDescent="0.35">
      <c r="A300" s="496"/>
      <c r="B300" s="519"/>
      <c r="C300" s="522"/>
      <c r="D300" s="45" t="s">
        <v>394</v>
      </c>
      <c r="E300" s="46" t="s">
        <v>15</v>
      </c>
      <c r="F300" s="354">
        <v>4</v>
      </c>
      <c r="G300" s="239">
        <v>6</v>
      </c>
      <c r="H300" s="239">
        <v>7</v>
      </c>
      <c r="I300" s="237">
        <v>4</v>
      </c>
      <c r="J300" s="237">
        <v>4</v>
      </c>
      <c r="K300" s="239">
        <v>7</v>
      </c>
      <c r="L300" s="225">
        <v>3</v>
      </c>
      <c r="M300" s="225">
        <v>3</v>
      </c>
      <c r="N300" s="239">
        <v>8</v>
      </c>
      <c r="O300" s="237">
        <v>5</v>
      </c>
      <c r="P300" s="237">
        <v>4</v>
      </c>
      <c r="Q300" s="237">
        <v>4</v>
      </c>
      <c r="R300" s="237">
        <v>5</v>
      </c>
      <c r="S300" s="225">
        <v>4</v>
      </c>
      <c r="T300" s="237">
        <v>4</v>
      </c>
      <c r="U300" s="239">
        <v>5</v>
      </c>
      <c r="V300" s="225">
        <v>3</v>
      </c>
      <c r="W300" s="395">
        <v>4</v>
      </c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84</v>
      </c>
      <c r="AH300" s="186">
        <v>160</v>
      </c>
      <c r="AI300" s="186">
        <v>61</v>
      </c>
    </row>
    <row r="301" spans="1:35" ht="15" customHeight="1" thickBot="1" x14ac:dyDescent="0.4">
      <c r="A301" s="496"/>
      <c r="B301" s="519"/>
      <c r="C301" s="522"/>
      <c r="D301" s="45" t="s">
        <v>394</v>
      </c>
      <c r="E301" s="46" t="s">
        <v>16</v>
      </c>
      <c r="F301" s="388">
        <v>5</v>
      </c>
      <c r="G301" s="239">
        <v>6</v>
      </c>
      <c r="H301" s="225">
        <v>4</v>
      </c>
      <c r="I301" s="225">
        <v>3</v>
      </c>
      <c r="J301" s="225">
        <v>3</v>
      </c>
      <c r="K301" s="237">
        <v>5</v>
      </c>
      <c r="L301" s="225">
        <v>3</v>
      </c>
      <c r="M301" s="225">
        <v>3</v>
      </c>
      <c r="N301" s="237">
        <v>5</v>
      </c>
      <c r="O301" s="237">
        <v>5</v>
      </c>
      <c r="P301" s="237">
        <v>4</v>
      </c>
      <c r="Q301" s="237">
        <v>4</v>
      </c>
      <c r="R301" s="237">
        <v>5</v>
      </c>
      <c r="S301" s="225">
        <v>4</v>
      </c>
      <c r="T301" s="225">
        <v>3</v>
      </c>
      <c r="U301" s="235">
        <v>2</v>
      </c>
      <c r="V301" s="225">
        <v>3</v>
      </c>
      <c r="W301" s="395">
        <v>4</v>
      </c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71</v>
      </c>
      <c r="AH301" s="186">
        <v>231</v>
      </c>
      <c r="AI301" s="186">
        <v>59</v>
      </c>
    </row>
    <row r="302" spans="1:35" ht="15.75" hidden="1" customHeight="1" x14ac:dyDescent="0.35">
      <c r="A302" s="496"/>
      <c r="B302" s="519"/>
      <c r="C302" s="522"/>
      <c r="D302" s="45" t="s">
        <v>394</v>
      </c>
      <c r="E302" s="46" t="s">
        <v>17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231</v>
      </c>
      <c r="AI302" s="186">
        <v>59</v>
      </c>
    </row>
    <row r="303" spans="1:35" ht="15.75" hidden="1" customHeight="1" thickBot="1" x14ac:dyDescent="0.4">
      <c r="A303" s="497"/>
      <c r="B303" s="520"/>
      <c r="C303" s="523"/>
      <c r="D303" s="47" t="s">
        <v>394</v>
      </c>
      <c r="E303" s="48" t="s">
        <v>18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231</v>
      </c>
      <c r="AI303" s="187">
        <v>59</v>
      </c>
    </row>
    <row r="304" spans="1:35" ht="15" customHeight="1" x14ac:dyDescent="0.35">
      <c r="A304" s="495">
        <v>60</v>
      </c>
      <c r="B304" s="518">
        <v>60</v>
      </c>
      <c r="C304" s="521" t="s">
        <v>396</v>
      </c>
      <c r="D304" s="43" t="s">
        <v>396</v>
      </c>
      <c r="E304" s="44" t="s">
        <v>14</v>
      </c>
      <c r="F304" s="385">
        <v>5</v>
      </c>
      <c r="G304" s="238">
        <v>7</v>
      </c>
      <c r="H304" s="236">
        <v>5</v>
      </c>
      <c r="I304" s="236">
        <v>4</v>
      </c>
      <c r="J304" s="236">
        <v>4</v>
      </c>
      <c r="K304" s="238">
        <v>6</v>
      </c>
      <c r="L304" s="236">
        <v>4</v>
      </c>
      <c r="M304" s="222">
        <v>3</v>
      </c>
      <c r="N304" s="238">
        <v>8</v>
      </c>
      <c r="O304" s="236">
        <v>5</v>
      </c>
      <c r="P304" s="236">
        <v>4</v>
      </c>
      <c r="Q304" s="238">
        <v>5</v>
      </c>
      <c r="R304" s="238">
        <v>6</v>
      </c>
      <c r="S304" s="238">
        <v>6</v>
      </c>
      <c r="T304" s="236">
        <v>4</v>
      </c>
      <c r="U304" s="238">
        <v>6</v>
      </c>
      <c r="V304" s="222">
        <v>3</v>
      </c>
      <c r="W304" s="390">
        <v>3</v>
      </c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88</v>
      </c>
      <c r="AH304" s="185">
        <v>88</v>
      </c>
      <c r="AI304" s="185">
        <v>63</v>
      </c>
    </row>
    <row r="305" spans="1:35" ht="15" customHeight="1" x14ac:dyDescent="0.35">
      <c r="A305" s="496"/>
      <c r="B305" s="519"/>
      <c r="C305" s="522"/>
      <c r="D305" s="45" t="s">
        <v>396</v>
      </c>
      <c r="E305" s="46" t="s">
        <v>15</v>
      </c>
      <c r="F305" s="354">
        <v>4</v>
      </c>
      <c r="G305" s="237">
        <v>5</v>
      </c>
      <c r="H305" s="239">
        <v>7</v>
      </c>
      <c r="I305" s="225">
        <v>3</v>
      </c>
      <c r="J305" s="239">
        <v>5</v>
      </c>
      <c r="K305" s="237">
        <v>5</v>
      </c>
      <c r="L305" s="225">
        <v>3</v>
      </c>
      <c r="M305" s="225">
        <v>3</v>
      </c>
      <c r="N305" s="237">
        <v>5</v>
      </c>
      <c r="O305" s="237">
        <v>5</v>
      </c>
      <c r="P305" s="239">
        <v>5</v>
      </c>
      <c r="Q305" s="237">
        <v>4</v>
      </c>
      <c r="R305" s="237">
        <v>5</v>
      </c>
      <c r="S305" s="237">
        <v>5</v>
      </c>
      <c r="T305" s="237">
        <v>4</v>
      </c>
      <c r="U305" s="239">
        <v>6</v>
      </c>
      <c r="V305" s="225">
        <v>3</v>
      </c>
      <c r="W305" s="391">
        <v>3</v>
      </c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80</v>
      </c>
      <c r="AH305" s="186">
        <v>168</v>
      </c>
      <c r="AI305" s="186">
        <v>63</v>
      </c>
    </row>
    <row r="306" spans="1:35" ht="15" customHeight="1" thickBot="1" x14ac:dyDescent="0.4">
      <c r="A306" s="496"/>
      <c r="B306" s="519"/>
      <c r="C306" s="522"/>
      <c r="D306" s="45" t="s">
        <v>396</v>
      </c>
      <c r="E306" s="46" t="s">
        <v>16</v>
      </c>
      <c r="F306" s="388">
        <v>5</v>
      </c>
      <c r="G306" s="237">
        <v>5</v>
      </c>
      <c r="H306" s="239">
        <v>6</v>
      </c>
      <c r="I306" s="237">
        <v>4</v>
      </c>
      <c r="J306" s="225">
        <v>3</v>
      </c>
      <c r="K306" s="237">
        <v>5</v>
      </c>
      <c r="L306" s="237">
        <v>4</v>
      </c>
      <c r="M306" s="225">
        <v>3</v>
      </c>
      <c r="N306" s="239">
        <v>6</v>
      </c>
      <c r="O306" s="225">
        <v>4</v>
      </c>
      <c r="P306" s="225">
        <v>3</v>
      </c>
      <c r="Q306" s="237">
        <v>4</v>
      </c>
      <c r="R306" s="237">
        <v>5</v>
      </c>
      <c r="S306" s="239">
        <v>6</v>
      </c>
      <c r="T306" s="225">
        <v>3</v>
      </c>
      <c r="U306" s="237">
        <v>4</v>
      </c>
      <c r="V306" s="225">
        <v>3</v>
      </c>
      <c r="W306" s="391">
        <v>3</v>
      </c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76</v>
      </c>
      <c r="AH306" s="186">
        <v>244</v>
      </c>
      <c r="AI306" s="186">
        <v>60</v>
      </c>
    </row>
    <row r="307" spans="1:35" ht="15.75" hidden="1" customHeight="1" x14ac:dyDescent="0.35">
      <c r="A307" s="496"/>
      <c r="B307" s="519"/>
      <c r="C307" s="522"/>
      <c r="D307" s="45" t="s">
        <v>396</v>
      </c>
      <c r="E307" s="46" t="s">
        <v>17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244</v>
      </c>
      <c r="AI307" s="186">
        <v>60</v>
      </c>
    </row>
    <row r="308" spans="1:35" ht="15.75" hidden="1" customHeight="1" thickBot="1" x14ac:dyDescent="0.4">
      <c r="A308" s="497"/>
      <c r="B308" s="520"/>
      <c r="C308" s="523"/>
      <c r="D308" s="47" t="s">
        <v>396</v>
      </c>
      <c r="E308" s="48" t="s">
        <v>18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244</v>
      </c>
      <c r="AI308" s="187">
        <v>60</v>
      </c>
    </row>
    <row r="309" spans="1:35" ht="15" customHeight="1" x14ac:dyDescent="0.35">
      <c r="A309" s="495">
        <v>61</v>
      </c>
      <c r="B309" s="518">
        <v>61</v>
      </c>
      <c r="C309" s="521" t="s">
        <v>397</v>
      </c>
      <c r="D309" s="43" t="s">
        <v>397</v>
      </c>
      <c r="E309" s="44" t="s">
        <v>14</v>
      </c>
      <c r="F309" s="353">
        <v>4</v>
      </c>
      <c r="G309" s="238">
        <v>7</v>
      </c>
      <c r="H309" s="238">
        <v>7</v>
      </c>
      <c r="I309" s="236">
        <v>4</v>
      </c>
      <c r="J309" s="222">
        <v>3</v>
      </c>
      <c r="K309" s="238">
        <v>6</v>
      </c>
      <c r="L309" s="222">
        <v>3</v>
      </c>
      <c r="M309" s="222">
        <v>3</v>
      </c>
      <c r="N309" s="238">
        <v>6</v>
      </c>
      <c r="O309" s="236">
        <v>5</v>
      </c>
      <c r="P309" s="236">
        <v>4</v>
      </c>
      <c r="Q309" s="236">
        <v>4</v>
      </c>
      <c r="R309" s="236">
        <v>5</v>
      </c>
      <c r="S309" s="236">
        <v>5</v>
      </c>
      <c r="T309" s="238">
        <v>5</v>
      </c>
      <c r="U309" s="236">
        <v>4</v>
      </c>
      <c r="V309" s="236">
        <v>4</v>
      </c>
      <c r="W309" s="394">
        <v>5</v>
      </c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84</v>
      </c>
      <c r="AH309" s="185">
        <v>84</v>
      </c>
      <c r="AI309" s="185">
        <v>62</v>
      </c>
    </row>
    <row r="310" spans="1:35" ht="15" customHeight="1" x14ac:dyDescent="0.35">
      <c r="A310" s="496"/>
      <c r="B310" s="519"/>
      <c r="C310" s="522"/>
      <c r="D310" s="45" t="s">
        <v>397</v>
      </c>
      <c r="E310" s="46" t="s">
        <v>15</v>
      </c>
      <c r="F310" s="354">
        <v>4</v>
      </c>
      <c r="G310" s="237">
        <v>5</v>
      </c>
      <c r="H310" s="239">
        <v>6</v>
      </c>
      <c r="I310" s="237">
        <v>4</v>
      </c>
      <c r="J310" s="237">
        <v>4</v>
      </c>
      <c r="K310" s="225">
        <v>4</v>
      </c>
      <c r="L310" s="225">
        <v>3</v>
      </c>
      <c r="M310" s="225">
        <v>3</v>
      </c>
      <c r="N310" s="225">
        <v>4</v>
      </c>
      <c r="O310" s="239">
        <v>6</v>
      </c>
      <c r="P310" s="225">
        <v>3</v>
      </c>
      <c r="Q310" s="239">
        <v>5</v>
      </c>
      <c r="R310" s="237">
        <v>5</v>
      </c>
      <c r="S310" s="237">
        <v>5</v>
      </c>
      <c r="T310" s="239">
        <v>5</v>
      </c>
      <c r="U310" s="239">
        <v>5</v>
      </c>
      <c r="V310" s="225">
        <v>3</v>
      </c>
      <c r="W310" s="391">
        <v>3</v>
      </c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77</v>
      </c>
      <c r="AH310" s="186">
        <v>161</v>
      </c>
      <c r="AI310" s="186">
        <v>62</v>
      </c>
    </row>
    <row r="311" spans="1:35" ht="15" customHeight="1" thickBot="1" x14ac:dyDescent="0.4">
      <c r="A311" s="496"/>
      <c r="B311" s="519"/>
      <c r="C311" s="522"/>
      <c r="D311" s="45" t="s">
        <v>397</v>
      </c>
      <c r="E311" s="46" t="s">
        <v>16</v>
      </c>
      <c r="F311" s="388">
        <v>6</v>
      </c>
      <c r="G311" s="225">
        <v>4</v>
      </c>
      <c r="H311" s="237">
        <v>5</v>
      </c>
      <c r="I311" s="225">
        <v>3</v>
      </c>
      <c r="J311" s="225">
        <v>3</v>
      </c>
      <c r="K311" s="239">
        <v>6</v>
      </c>
      <c r="L311" s="235">
        <v>2</v>
      </c>
      <c r="M311" s="237">
        <v>4</v>
      </c>
      <c r="N311" s="239">
        <v>8</v>
      </c>
      <c r="O311" s="239">
        <v>7</v>
      </c>
      <c r="P311" s="239">
        <v>5</v>
      </c>
      <c r="Q311" s="237">
        <v>4</v>
      </c>
      <c r="R311" s="239">
        <v>7</v>
      </c>
      <c r="S311" s="237">
        <v>5</v>
      </c>
      <c r="T311" s="239">
        <v>5</v>
      </c>
      <c r="U311" s="237">
        <v>4</v>
      </c>
      <c r="V311" s="225">
        <v>3</v>
      </c>
      <c r="W311" s="391">
        <v>3</v>
      </c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84</v>
      </c>
      <c r="AH311" s="186">
        <v>245</v>
      </c>
      <c r="AI311" s="186">
        <v>61</v>
      </c>
    </row>
    <row r="312" spans="1:35" ht="15.75" hidden="1" customHeight="1" x14ac:dyDescent="0.35">
      <c r="A312" s="496"/>
      <c r="B312" s="519"/>
      <c r="C312" s="522"/>
      <c r="D312" s="45" t="s">
        <v>397</v>
      </c>
      <c r="E312" s="46" t="s">
        <v>17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245</v>
      </c>
      <c r="AI312" s="186">
        <v>61</v>
      </c>
    </row>
    <row r="313" spans="1:35" ht="15.75" hidden="1" customHeight="1" thickBot="1" x14ac:dyDescent="0.4">
      <c r="A313" s="497"/>
      <c r="B313" s="520"/>
      <c r="C313" s="523"/>
      <c r="D313" s="47" t="s">
        <v>397</v>
      </c>
      <c r="E313" s="48" t="s">
        <v>18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245</v>
      </c>
      <c r="AI313" s="187">
        <v>61</v>
      </c>
    </row>
    <row r="314" spans="1:35" ht="15" hidden="1" customHeight="1" x14ac:dyDescent="0.35">
      <c r="A314" s="495">
        <v>62</v>
      </c>
      <c r="B314" s="518" t="e">
        <v>#N/A</v>
      </c>
      <c r="C314" s="521" t="e">
        <v>#N/A</v>
      </c>
      <c r="D314" s="43" t="e">
        <v>#N/A</v>
      </c>
      <c r="E314" s="44" t="s">
        <v>14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35">
      <c r="A315" s="496"/>
      <c r="B315" s="519"/>
      <c r="C315" s="522"/>
      <c r="D315" s="45" t="e">
        <v>#N/A</v>
      </c>
      <c r="E315" s="46" t="s">
        <v>15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thickBot="1" x14ac:dyDescent="0.4">
      <c r="A316" s="496"/>
      <c r="B316" s="519"/>
      <c r="C316" s="522"/>
      <c r="D316" s="45" t="e">
        <v>#N/A</v>
      </c>
      <c r="E316" s="46" t="s">
        <v>16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35">
      <c r="A317" s="496"/>
      <c r="B317" s="519"/>
      <c r="C317" s="522"/>
      <c r="D317" s="45" t="e">
        <v>#N/A</v>
      </c>
      <c r="E317" s="46" t="s">
        <v>17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4">
      <c r="A318" s="497"/>
      <c r="B318" s="520"/>
      <c r="C318" s="523"/>
      <c r="D318" s="47" t="e">
        <v>#N/A</v>
      </c>
      <c r="E318" s="48" t="s">
        <v>18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35">
      <c r="A319" s="495">
        <v>63</v>
      </c>
      <c r="B319" s="518" t="e">
        <v>#N/A</v>
      </c>
      <c r="C319" s="521" t="e">
        <v>#N/A</v>
      </c>
      <c r="D319" s="43" t="e">
        <v>#N/A</v>
      </c>
      <c r="E319" s="44" t="s">
        <v>14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35">
      <c r="A320" s="496"/>
      <c r="B320" s="519"/>
      <c r="C320" s="522"/>
      <c r="D320" s="45" t="e">
        <v>#N/A</v>
      </c>
      <c r="E320" s="46" t="s">
        <v>15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thickBot="1" x14ac:dyDescent="0.4">
      <c r="A321" s="496"/>
      <c r="B321" s="519"/>
      <c r="C321" s="522"/>
      <c r="D321" s="45" t="e">
        <v>#N/A</v>
      </c>
      <c r="E321" s="46" t="s">
        <v>16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35">
      <c r="A322" s="496"/>
      <c r="B322" s="519"/>
      <c r="C322" s="522"/>
      <c r="D322" s="45" t="e">
        <v>#N/A</v>
      </c>
      <c r="E322" s="46" t="s">
        <v>17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4">
      <c r="A323" s="497"/>
      <c r="B323" s="520"/>
      <c r="C323" s="523"/>
      <c r="D323" s="47" t="e">
        <v>#N/A</v>
      </c>
      <c r="E323" s="48" t="s">
        <v>18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35">
      <c r="A324" s="495">
        <v>64</v>
      </c>
      <c r="B324" s="518" t="e">
        <v>#N/A</v>
      </c>
      <c r="C324" s="521" t="e">
        <v>#N/A</v>
      </c>
      <c r="D324" s="43" t="e">
        <v>#N/A</v>
      </c>
      <c r="E324" s="44" t="s">
        <v>14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35">
      <c r="A325" s="496"/>
      <c r="B325" s="519"/>
      <c r="C325" s="522"/>
      <c r="D325" s="45" t="e">
        <v>#N/A</v>
      </c>
      <c r="E325" s="46" t="s">
        <v>15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thickBot="1" x14ac:dyDescent="0.4">
      <c r="A326" s="496"/>
      <c r="B326" s="519"/>
      <c r="C326" s="522"/>
      <c r="D326" s="45" t="e">
        <v>#N/A</v>
      </c>
      <c r="E326" s="46" t="s">
        <v>16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35">
      <c r="A327" s="496"/>
      <c r="B327" s="519"/>
      <c r="C327" s="522"/>
      <c r="D327" s="45" t="e">
        <v>#N/A</v>
      </c>
      <c r="E327" s="46" t="s">
        <v>17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4">
      <c r="A328" s="497"/>
      <c r="B328" s="520"/>
      <c r="C328" s="523"/>
      <c r="D328" s="47" t="e">
        <v>#N/A</v>
      </c>
      <c r="E328" s="48" t="s">
        <v>18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35">
      <c r="A329" s="495">
        <v>65</v>
      </c>
      <c r="B329" s="518" t="e">
        <v>#N/A</v>
      </c>
      <c r="C329" s="521" t="e">
        <v>#N/A</v>
      </c>
      <c r="D329" s="43" t="e">
        <v>#N/A</v>
      </c>
      <c r="E329" s="44" t="s">
        <v>14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35">
      <c r="A330" s="496"/>
      <c r="B330" s="519"/>
      <c r="C330" s="522"/>
      <c r="D330" s="45" t="e">
        <v>#N/A</v>
      </c>
      <c r="E330" s="46" t="s">
        <v>15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thickBot="1" x14ac:dyDescent="0.4">
      <c r="A331" s="496"/>
      <c r="B331" s="519"/>
      <c r="C331" s="522"/>
      <c r="D331" s="45" t="e">
        <v>#N/A</v>
      </c>
      <c r="E331" s="46" t="s">
        <v>16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35">
      <c r="A332" s="496"/>
      <c r="B332" s="519"/>
      <c r="C332" s="522"/>
      <c r="D332" s="45" t="e">
        <v>#N/A</v>
      </c>
      <c r="E332" s="46" t="s">
        <v>17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4">
      <c r="A333" s="497"/>
      <c r="B333" s="520"/>
      <c r="C333" s="523"/>
      <c r="D333" s="47" t="e">
        <v>#N/A</v>
      </c>
      <c r="E333" s="48" t="s">
        <v>18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35">
      <c r="A334" s="495">
        <v>66</v>
      </c>
      <c r="B334" s="518" t="e">
        <v>#N/A</v>
      </c>
      <c r="C334" s="521" t="e">
        <v>#N/A</v>
      </c>
      <c r="D334" s="43" t="e">
        <v>#N/A</v>
      </c>
      <c r="E334" s="44" t="s">
        <v>14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35">
      <c r="A335" s="496"/>
      <c r="B335" s="519"/>
      <c r="C335" s="522"/>
      <c r="D335" s="45" t="e">
        <v>#N/A</v>
      </c>
      <c r="E335" s="46" t="s">
        <v>15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thickBot="1" x14ac:dyDescent="0.4">
      <c r="A336" s="496"/>
      <c r="B336" s="519"/>
      <c r="C336" s="522"/>
      <c r="D336" s="45" t="e">
        <v>#N/A</v>
      </c>
      <c r="E336" s="46" t="s">
        <v>16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35">
      <c r="A337" s="496"/>
      <c r="B337" s="519"/>
      <c r="C337" s="522"/>
      <c r="D337" s="45" t="e">
        <v>#N/A</v>
      </c>
      <c r="E337" s="46" t="s">
        <v>17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4">
      <c r="A338" s="497"/>
      <c r="B338" s="520"/>
      <c r="C338" s="523"/>
      <c r="D338" s="47" t="e">
        <v>#N/A</v>
      </c>
      <c r="E338" s="48" t="s">
        <v>18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35">
      <c r="A339" s="495">
        <v>67</v>
      </c>
      <c r="B339" s="518" t="e">
        <v>#N/A</v>
      </c>
      <c r="C339" s="521" t="e">
        <v>#N/A</v>
      </c>
      <c r="D339" s="43" t="e">
        <v>#N/A</v>
      </c>
      <c r="E339" s="44" t="s">
        <v>14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35">
      <c r="A340" s="496"/>
      <c r="B340" s="519"/>
      <c r="C340" s="522"/>
      <c r="D340" s="45" t="e">
        <v>#N/A</v>
      </c>
      <c r="E340" s="46" t="s">
        <v>15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thickBot="1" x14ac:dyDescent="0.4">
      <c r="A341" s="496"/>
      <c r="B341" s="519"/>
      <c r="C341" s="522"/>
      <c r="D341" s="45" t="e">
        <v>#N/A</v>
      </c>
      <c r="E341" s="46" t="s">
        <v>16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35">
      <c r="A342" s="496"/>
      <c r="B342" s="519"/>
      <c r="C342" s="522"/>
      <c r="D342" s="45" t="e">
        <v>#N/A</v>
      </c>
      <c r="E342" s="46" t="s">
        <v>17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4">
      <c r="A343" s="497"/>
      <c r="B343" s="520"/>
      <c r="C343" s="523"/>
      <c r="D343" s="47" t="e">
        <v>#N/A</v>
      </c>
      <c r="E343" s="48" t="s">
        <v>18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35">
      <c r="A344" s="495">
        <v>68</v>
      </c>
      <c r="B344" s="518" t="e">
        <v>#N/A</v>
      </c>
      <c r="C344" s="521" t="e">
        <v>#N/A</v>
      </c>
      <c r="D344" s="43" t="e">
        <v>#N/A</v>
      </c>
      <c r="E344" s="44" t="s">
        <v>14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35">
      <c r="A345" s="496"/>
      <c r="B345" s="519"/>
      <c r="C345" s="522"/>
      <c r="D345" s="45" t="e">
        <v>#N/A</v>
      </c>
      <c r="E345" s="46" t="s">
        <v>15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thickBot="1" x14ac:dyDescent="0.4">
      <c r="A346" s="496"/>
      <c r="B346" s="519"/>
      <c r="C346" s="522"/>
      <c r="D346" s="45" t="e">
        <v>#N/A</v>
      </c>
      <c r="E346" s="46" t="s">
        <v>16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35">
      <c r="A347" s="496"/>
      <c r="B347" s="519"/>
      <c r="C347" s="522"/>
      <c r="D347" s="45" t="e">
        <v>#N/A</v>
      </c>
      <c r="E347" s="46" t="s">
        <v>17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4">
      <c r="A348" s="497"/>
      <c r="B348" s="520"/>
      <c r="C348" s="523"/>
      <c r="D348" s="47" t="e">
        <v>#N/A</v>
      </c>
      <c r="E348" s="48" t="s">
        <v>18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35">
      <c r="A349" s="495">
        <v>69</v>
      </c>
      <c r="B349" s="518" t="e">
        <v>#N/A</v>
      </c>
      <c r="C349" s="521" t="e">
        <v>#N/A</v>
      </c>
      <c r="D349" s="43" t="e">
        <v>#N/A</v>
      </c>
      <c r="E349" s="44" t="s">
        <v>14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35">
      <c r="A350" s="496"/>
      <c r="B350" s="519"/>
      <c r="C350" s="522"/>
      <c r="D350" s="45" t="e">
        <v>#N/A</v>
      </c>
      <c r="E350" s="46" t="s">
        <v>15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thickBot="1" x14ac:dyDescent="0.4">
      <c r="A351" s="496"/>
      <c r="B351" s="519"/>
      <c r="C351" s="522"/>
      <c r="D351" s="45" t="e">
        <v>#N/A</v>
      </c>
      <c r="E351" s="46" t="s">
        <v>16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35">
      <c r="A352" s="496"/>
      <c r="B352" s="519"/>
      <c r="C352" s="522"/>
      <c r="D352" s="45" t="e">
        <v>#N/A</v>
      </c>
      <c r="E352" s="46" t="s">
        <v>17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4">
      <c r="A353" s="497"/>
      <c r="B353" s="520"/>
      <c r="C353" s="523"/>
      <c r="D353" s="47" t="e">
        <v>#N/A</v>
      </c>
      <c r="E353" s="48" t="s">
        <v>18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35">
      <c r="A354" s="495">
        <v>70</v>
      </c>
      <c r="B354" s="518" t="e">
        <v>#N/A</v>
      </c>
      <c r="C354" s="521" t="e">
        <v>#N/A</v>
      </c>
      <c r="D354" s="43" t="e">
        <v>#N/A</v>
      </c>
      <c r="E354" s="44" t="s">
        <v>14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35">
      <c r="A355" s="496"/>
      <c r="B355" s="519"/>
      <c r="C355" s="522"/>
      <c r="D355" s="45" t="e">
        <v>#N/A</v>
      </c>
      <c r="E355" s="46" t="s">
        <v>15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thickBot="1" x14ac:dyDescent="0.4">
      <c r="A356" s="496"/>
      <c r="B356" s="519"/>
      <c r="C356" s="522"/>
      <c r="D356" s="45" t="e">
        <v>#N/A</v>
      </c>
      <c r="E356" s="46" t="s">
        <v>16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35">
      <c r="A357" s="496"/>
      <c r="B357" s="519"/>
      <c r="C357" s="522"/>
      <c r="D357" s="45" t="e">
        <v>#N/A</v>
      </c>
      <c r="E357" s="46" t="s">
        <v>17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4">
      <c r="A358" s="497"/>
      <c r="B358" s="520"/>
      <c r="C358" s="523"/>
      <c r="D358" s="47" t="e">
        <v>#N/A</v>
      </c>
      <c r="E358" s="48" t="s">
        <v>18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35">
      <c r="A359" s="495">
        <v>71</v>
      </c>
      <c r="B359" s="518" t="e">
        <v>#N/A</v>
      </c>
      <c r="C359" s="521" t="e">
        <v>#N/A</v>
      </c>
      <c r="D359" s="43" t="e">
        <v>#N/A</v>
      </c>
      <c r="E359" s="44" t="s">
        <v>14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35">
      <c r="A360" s="496"/>
      <c r="B360" s="519"/>
      <c r="C360" s="522"/>
      <c r="D360" s="45" t="e">
        <v>#N/A</v>
      </c>
      <c r="E360" s="46" t="s">
        <v>15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thickBot="1" x14ac:dyDescent="0.4">
      <c r="A361" s="496"/>
      <c r="B361" s="519"/>
      <c r="C361" s="522"/>
      <c r="D361" s="45" t="e">
        <v>#N/A</v>
      </c>
      <c r="E361" s="46" t="s">
        <v>16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35">
      <c r="A362" s="496"/>
      <c r="B362" s="519"/>
      <c r="C362" s="522"/>
      <c r="D362" s="45" t="e">
        <v>#N/A</v>
      </c>
      <c r="E362" s="46" t="s">
        <v>17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4">
      <c r="A363" s="497"/>
      <c r="B363" s="520"/>
      <c r="C363" s="523"/>
      <c r="D363" s="47" t="e">
        <v>#N/A</v>
      </c>
      <c r="E363" s="48" t="s">
        <v>18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35">
      <c r="A364" s="495">
        <v>72</v>
      </c>
      <c r="B364" s="518" t="e">
        <v>#N/A</v>
      </c>
      <c r="C364" s="521" t="e">
        <v>#N/A</v>
      </c>
      <c r="D364" s="43" t="e">
        <v>#N/A</v>
      </c>
      <c r="E364" s="44" t="s">
        <v>14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35">
      <c r="A365" s="496"/>
      <c r="B365" s="519"/>
      <c r="C365" s="522"/>
      <c r="D365" s="45" t="e">
        <v>#N/A</v>
      </c>
      <c r="E365" s="46" t="s">
        <v>15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thickBot="1" x14ac:dyDescent="0.4">
      <c r="A366" s="496"/>
      <c r="B366" s="519"/>
      <c r="C366" s="522"/>
      <c r="D366" s="45" t="e">
        <v>#N/A</v>
      </c>
      <c r="E366" s="46" t="s">
        <v>16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35">
      <c r="A367" s="496"/>
      <c r="B367" s="519"/>
      <c r="C367" s="522"/>
      <c r="D367" s="45" t="e">
        <v>#N/A</v>
      </c>
      <c r="E367" s="46" t="s">
        <v>17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4">
      <c r="A368" s="497"/>
      <c r="B368" s="520"/>
      <c r="C368" s="523"/>
      <c r="D368" s="47" t="e">
        <v>#N/A</v>
      </c>
      <c r="E368" s="48" t="s">
        <v>18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35">
      <c r="A369" s="495">
        <v>73</v>
      </c>
      <c r="B369" s="518" t="e">
        <v>#N/A</v>
      </c>
      <c r="C369" s="521" t="e">
        <v>#N/A</v>
      </c>
      <c r="D369" s="43" t="e">
        <v>#N/A</v>
      </c>
      <c r="E369" s="44" t="s">
        <v>14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35">
      <c r="A370" s="496"/>
      <c r="B370" s="519"/>
      <c r="C370" s="522"/>
      <c r="D370" s="45" t="e">
        <v>#N/A</v>
      </c>
      <c r="E370" s="46" t="s">
        <v>15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thickBot="1" x14ac:dyDescent="0.4">
      <c r="A371" s="496"/>
      <c r="B371" s="519"/>
      <c r="C371" s="522"/>
      <c r="D371" s="45" t="e">
        <v>#N/A</v>
      </c>
      <c r="E371" s="46" t="s">
        <v>16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35">
      <c r="A372" s="496"/>
      <c r="B372" s="519"/>
      <c r="C372" s="522"/>
      <c r="D372" s="45" t="e">
        <v>#N/A</v>
      </c>
      <c r="E372" s="46" t="s">
        <v>17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4">
      <c r="A373" s="497"/>
      <c r="B373" s="520"/>
      <c r="C373" s="523"/>
      <c r="D373" s="47" t="e">
        <v>#N/A</v>
      </c>
      <c r="E373" s="48" t="s">
        <v>18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35">
      <c r="A374" s="495">
        <v>74</v>
      </c>
      <c r="B374" s="518" t="e">
        <v>#N/A</v>
      </c>
      <c r="C374" s="521" t="e">
        <v>#N/A</v>
      </c>
      <c r="D374" s="43" t="e">
        <v>#N/A</v>
      </c>
      <c r="E374" s="44" t="s">
        <v>14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35">
      <c r="A375" s="496"/>
      <c r="B375" s="519"/>
      <c r="C375" s="522"/>
      <c r="D375" s="45" t="e">
        <v>#N/A</v>
      </c>
      <c r="E375" s="46" t="s">
        <v>15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thickBot="1" x14ac:dyDescent="0.4">
      <c r="A376" s="496"/>
      <c r="B376" s="519"/>
      <c r="C376" s="522"/>
      <c r="D376" s="45" t="e">
        <v>#N/A</v>
      </c>
      <c r="E376" s="46" t="s">
        <v>16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35">
      <c r="A377" s="496"/>
      <c r="B377" s="519"/>
      <c r="C377" s="522"/>
      <c r="D377" s="45" t="e">
        <v>#N/A</v>
      </c>
      <c r="E377" s="46" t="s">
        <v>17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4">
      <c r="A378" s="497"/>
      <c r="B378" s="520"/>
      <c r="C378" s="523"/>
      <c r="D378" s="47" t="e">
        <v>#N/A</v>
      </c>
      <c r="E378" s="48" t="s">
        <v>18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35">
      <c r="A379" s="495">
        <v>75</v>
      </c>
      <c r="B379" s="518" t="e">
        <v>#N/A</v>
      </c>
      <c r="C379" s="521" t="e">
        <v>#N/A</v>
      </c>
      <c r="D379" s="43" t="e">
        <v>#N/A</v>
      </c>
      <c r="E379" s="44" t="s">
        <v>14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35">
      <c r="A380" s="496"/>
      <c r="B380" s="519"/>
      <c r="C380" s="522"/>
      <c r="D380" s="45" t="e">
        <v>#N/A</v>
      </c>
      <c r="E380" s="46" t="s">
        <v>15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thickBot="1" x14ac:dyDescent="0.4">
      <c r="A381" s="496"/>
      <c r="B381" s="519"/>
      <c r="C381" s="522"/>
      <c r="D381" s="45" t="e">
        <v>#N/A</v>
      </c>
      <c r="E381" s="46" t="s">
        <v>16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35">
      <c r="A382" s="496"/>
      <c r="B382" s="519"/>
      <c r="C382" s="522"/>
      <c r="D382" s="45" t="e">
        <v>#N/A</v>
      </c>
      <c r="E382" s="46" t="s">
        <v>17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4">
      <c r="A383" s="497"/>
      <c r="B383" s="520"/>
      <c r="C383" s="523"/>
      <c r="D383" s="47" t="e">
        <v>#N/A</v>
      </c>
      <c r="E383" s="48" t="s">
        <v>18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35">
      <c r="A384" s="495">
        <v>76</v>
      </c>
      <c r="B384" s="518" t="e">
        <v>#N/A</v>
      </c>
      <c r="C384" s="521" t="e">
        <v>#N/A</v>
      </c>
      <c r="D384" s="43" t="e">
        <v>#N/A</v>
      </c>
      <c r="E384" s="44" t="s">
        <v>14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35">
      <c r="A385" s="496"/>
      <c r="B385" s="519"/>
      <c r="C385" s="522"/>
      <c r="D385" s="45" t="e">
        <v>#N/A</v>
      </c>
      <c r="E385" s="46" t="s">
        <v>15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thickBot="1" x14ac:dyDescent="0.4">
      <c r="A386" s="496"/>
      <c r="B386" s="519"/>
      <c r="C386" s="522"/>
      <c r="D386" s="45" t="e">
        <v>#N/A</v>
      </c>
      <c r="E386" s="46" t="s">
        <v>16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35">
      <c r="A387" s="496"/>
      <c r="B387" s="519"/>
      <c r="C387" s="522"/>
      <c r="D387" s="45" t="e">
        <v>#N/A</v>
      </c>
      <c r="E387" s="46" t="s">
        <v>17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4">
      <c r="A388" s="497"/>
      <c r="B388" s="520"/>
      <c r="C388" s="523"/>
      <c r="D388" s="47" t="e">
        <v>#N/A</v>
      </c>
      <c r="E388" s="48" t="s">
        <v>18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35">
      <c r="A389" s="495">
        <v>77</v>
      </c>
      <c r="B389" s="518" t="e">
        <v>#N/A</v>
      </c>
      <c r="C389" s="521" t="e">
        <v>#N/A</v>
      </c>
      <c r="D389" s="43" t="e">
        <v>#N/A</v>
      </c>
      <c r="E389" s="44" t="s">
        <v>14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35">
      <c r="A390" s="496"/>
      <c r="B390" s="519"/>
      <c r="C390" s="522"/>
      <c r="D390" s="45" t="e">
        <v>#N/A</v>
      </c>
      <c r="E390" s="46" t="s">
        <v>15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thickBot="1" x14ac:dyDescent="0.4">
      <c r="A391" s="496"/>
      <c r="B391" s="519"/>
      <c r="C391" s="522"/>
      <c r="D391" s="45" t="e">
        <v>#N/A</v>
      </c>
      <c r="E391" s="46" t="s">
        <v>16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35">
      <c r="A392" s="496"/>
      <c r="B392" s="519"/>
      <c r="C392" s="522"/>
      <c r="D392" s="45" t="e">
        <v>#N/A</v>
      </c>
      <c r="E392" s="46" t="s">
        <v>17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4">
      <c r="A393" s="497"/>
      <c r="B393" s="520"/>
      <c r="C393" s="523"/>
      <c r="D393" s="47" t="e">
        <v>#N/A</v>
      </c>
      <c r="E393" s="48" t="s">
        <v>18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35">
      <c r="A394" s="495">
        <v>78</v>
      </c>
      <c r="B394" s="518" t="e">
        <v>#N/A</v>
      </c>
      <c r="C394" s="521" t="e">
        <v>#N/A</v>
      </c>
      <c r="D394" s="43" t="e">
        <v>#N/A</v>
      </c>
      <c r="E394" s="44" t="s">
        <v>14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35">
      <c r="A395" s="496"/>
      <c r="B395" s="519"/>
      <c r="C395" s="522"/>
      <c r="D395" s="45" t="e">
        <v>#N/A</v>
      </c>
      <c r="E395" s="46" t="s">
        <v>15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thickBot="1" x14ac:dyDescent="0.4">
      <c r="A396" s="496"/>
      <c r="B396" s="519"/>
      <c r="C396" s="522"/>
      <c r="D396" s="45" t="e">
        <v>#N/A</v>
      </c>
      <c r="E396" s="46" t="s">
        <v>16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35">
      <c r="A397" s="496"/>
      <c r="B397" s="519"/>
      <c r="C397" s="522"/>
      <c r="D397" s="45" t="e">
        <v>#N/A</v>
      </c>
      <c r="E397" s="46" t="s">
        <v>17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4">
      <c r="A398" s="497"/>
      <c r="B398" s="520"/>
      <c r="C398" s="523"/>
      <c r="D398" s="47" t="e">
        <v>#N/A</v>
      </c>
      <c r="E398" s="48" t="s">
        <v>18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35">
      <c r="A399" s="495">
        <v>79</v>
      </c>
      <c r="B399" s="518" t="e">
        <v>#N/A</v>
      </c>
      <c r="C399" s="521" t="e">
        <v>#N/A</v>
      </c>
      <c r="D399" s="43" t="e">
        <v>#N/A</v>
      </c>
      <c r="E399" s="44" t="s">
        <v>14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35">
      <c r="A400" s="496"/>
      <c r="B400" s="519"/>
      <c r="C400" s="522"/>
      <c r="D400" s="45" t="e">
        <v>#N/A</v>
      </c>
      <c r="E400" s="46" t="s">
        <v>15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thickBot="1" x14ac:dyDescent="0.4">
      <c r="A401" s="496"/>
      <c r="B401" s="519"/>
      <c r="C401" s="522"/>
      <c r="D401" s="45" t="e">
        <v>#N/A</v>
      </c>
      <c r="E401" s="46" t="s">
        <v>16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35">
      <c r="A402" s="496"/>
      <c r="B402" s="519"/>
      <c r="C402" s="522"/>
      <c r="D402" s="45" t="e">
        <v>#N/A</v>
      </c>
      <c r="E402" s="46" t="s">
        <v>17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4">
      <c r="A403" s="497"/>
      <c r="B403" s="520"/>
      <c r="C403" s="523"/>
      <c r="D403" s="47" t="e">
        <v>#N/A</v>
      </c>
      <c r="E403" s="48" t="s">
        <v>18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35">
      <c r="A404" s="495">
        <v>80</v>
      </c>
      <c r="B404" s="518" t="e">
        <v>#N/A</v>
      </c>
      <c r="C404" s="521" t="e">
        <v>#N/A</v>
      </c>
      <c r="D404" s="43" t="e">
        <v>#N/A</v>
      </c>
      <c r="E404" s="44" t="s">
        <v>14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35">
      <c r="A405" s="496"/>
      <c r="B405" s="519"/>
      <c r="C405" s="522"/>
      <c r="D405" s="45" t="e">
        <v>#N/A</v>
      </c>
      <c r="E405" s="46" t="s">
        <v>15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thickBot="1" x14ac:dyDescent="0.4">
      <c r="A406" s="496"/>
      <c r="B406" s="519"/>
      <c r="C406" s="522"/>
      <c r="D406" s="45" t="e">
        <v>#N/A</v>
      </c>
      <c r="E406" s="46" t="s">
        <v>16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35">
      <c r="A407" s="496"/>
      <c r="B407" s="519"/>
      <c r="C407" s="522"/>
      <c r="D407" s="45" t="e">
        <v>#N/A</v>
      </c>
      <c r="E407" s="46" t="s">
        <v>17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4">
      <c r="A408" s="497"/>
      <c r="B408" s="520"/>
      <c r="C408" s="523"/>
      <c r="D408" s="47" t="e">
        <v>#N/A</v>
      </c>
      <c r="E408" s="48" t="s">
        <v>18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35">
      <c r="A409" s="495" t="s">
        <v>22</v>
      </c>
      <c r="B409" s="518" t="s">
        <v>552</v>
      </c>
      <c r="C409" s="521" t="s">
        <v>403</v>
      </c>
      <c r="D409" s="43" t="s">
        <v>403</v>
      </c>
      <c r="E409" s="44" t="s">
        <v>14</v>
      </c>
      <c r="F409" s="353">
        <v>4</v>
      </c>
      <c r="G409" s="236">
        <v>5</v>
      </c>
      <c r="H409" s="222">
        <v>4</v>
      </c>
      <c r="I409" s="222">
        <v>3</v>
      </c>
      <c r="J409" s="236">
        <v>4</v>
      </c>
      <c r="K409" s="222">
        <v>4</v>
      </c>
      <c r="L409" s="222">
        <v>3</v>
      </c>
      <c r="M409" s="240">
        <v>2</v>
      </c>
      <c r="N409" s="222">
        <v>4</v>
      </c>
      <c r="O409" s="236">
        <v>5</v>
      </c>
      <c r="P409" s="222">
        <v>3</v>
      </c>
      <c r="Q409" s="236">
        <v>4</v>
      </c>
      <c r="R409" s="240">
        <v>3</v>
      </c>
      <c r="S409" s="236">
        <v>5</v>
      </c>
      <c r="T409" s="238">
        <v>6</v>
      </c>
      <c r="U409" s="222">
        <v>3</v>
      </c>
      <c r="V409" s="222">
        <v>3</v>
      </c>
      <c r="W409" s="397">
        <v>2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67</v>
      </c>
      <c r="AH409" s="185">
        <v>67</v>
      </c>
      <c r="AI409" s="185">
        <v>30</v>
      </c>
    </row>
    <row r="410" spans="1:35" ht="15" customHeight="1" x14ac:dyDescent="0.35">
      <c r="A410" s="496"/>
      <c r="B410" s="519"/>
      <c r="C410" s="522"/>
      <c r="D410" s="45" t="s">
        <v>403</v>
      </c>
      <c r="E410" s="46" t="s">
        <v>15</v>
      </c>
      <c r="F410" s="354">
        <v>4</v>
      </c>
      <c r="G410" s="237">
        <v>5</v>
      </c>
      <c r="H410" s="239">
        <v>7</v>
      </c>
      <c r="I410" s="237">
        <v>4</v>
      </c>
      <c r="J410" s="225">
        <v>3</v>
      </c>
      <c r="K410" s="225">
        <v>4</v>
      </c>
      <c r="L410" s="225">
        <v>3</v>
      </c>
      <c r="M410" s="225">
        <v>3</v>
      </c>
      <c r="N410" s="235">
        <v>3</v>
      </c>
      <c r="O410" s="235">
        <v>3</v>
      </c>
      <c r="P410" s="235">
        <v>2</v>
      </c>
      <c r="Q410" s="225">
        <v>3</v>
      </c>
      <c r="R410" s="225">
        <v>4</v>
      </c>
      <c r="S410" s="235">
        <v>3</v>
      </c>
      <c r="T410" s="235">
        <v>2</v>
      </c>
      <c r="U410" s="235">
        <v>2</v>
      </c>
      <c r="V410" s="225">
        <v>3</v>
      </c>
      <c r="W410" s="395">
        <v>4</v>
      </c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62</v>
      </c>
      <c r="AH410" s="186">
        <v>129</v>
      </c>
      <c r="AI410" s="186">
        <v>20</v>
      </c>
    </row>
    <row r="411" spans="1:35" ht="15" customHeight="1" thickBot="1" x14ac:dyDescent="0.4">
      <c r="A411" s="496"/>
      <c r="B411" s="519"/>
      <c r="C411" s="522"/>
      <c r="D411" s="45" t="s">
        <v>403</v>
      </c>
      <c r="E411" s="46" t="s">
        <v>16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129</v>
      </c>
      <c r="AI411" s="186" t="s">
        <v>552</v>
      </c>
    </row>
    <row r="412" spans="1:35" ht="15.75" hidden="1" customHeight="1" x14ac:dyDescent="0.35">
      <c r="A412" s="496"/>
      <c r="B412" s="519"/>
      <c r="C412" s="522"/>
      <c r="D412" s="45" t="s">
        <v>403</v>
      </c>
      <c r="E412" s="46" t="s">
        <v>17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129</v>
      </c>
      <c r="AI412" s="186" t="s">
        <v>552</v>
      </c>
    </row>
    <row r="413" spans="1:35" ht="15.75" hidden="1" customHeight="1" thickBot="1" x14ac:dyDescent="0.4">
      <c r="A413" s="497"/>
      <c r="B413" s="520"/>
      <c r="C413" s="523"/>
      <c r="D413" s="47" t="s">
        <v>403</v>
      </c>
      <c r="E413" s="48" t="s">
        <v>18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129</v>
      </c>
      <c r="AI413" s="187" t="s">
        <v>552</v>
      </c>
    </row>
    <row r="414" spans="1:35" ht="15" customHeight="1" x14ac:dyDescent="0.35">
      <c r="A414" s="495" t="s">
        <v>23</v>
      </c>
      <c r="B414" s="518" t="s">
        <v>552</v>
      </c>
      <c r="C414" s="521" t="s">
        <v>343</v>
      </c>
      <c r="D414" s="43" t="s">
        <v>343</v>
      </c>
      <c r="E414" s="44" t="s">
        <v>14</v>
      </c>
      <c r="F414" s="223">
        <v>3</v>
      </c>
      <c r="G414" s="236">
        <v>5</v>
      </c>
      <c r="H414" s="222">
        <v>4</v>
      </c>
      <c r="I414" s="240">
        <v>2</v>
      </c>
      <c r="J414" s="222">
        <v>3</v>
      </c>
      <c r="K414" s="222">
        <v>4</v>
      </c>
      <c r="L414" s="240">
        <v>2</v>
      </c>
      <c r="M414" s="236">
        <v>4</v>
      </c>
      <c r="N414" s="236">
        <v>5</v>
      </c>
      <c r="O414" s="389">
        <v>2</v>
      </c>
      <c r="P414" s="240">
        <v>2</v>
      </c>
      <c r="Q414" s="222">
        <v>3</v>
      </c>
      <c r="R414" s="236">
        <v>5</v>
      </c>
      <c r="S414" s="240">
        <v>3</v>
      </c>
      <c r="T414" s="236">
        <v>4</v>
      </c>
      <c r="U414" s="236">
        <v>4</v>
      </c>
      <c r="V414" s="240">
        <v>2</v>
      </c>
      <c r="W414" s="390">
        <v>3</v>
      </c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60</v>
      </c>
      <c r="AH414" s="185">
        <v>60</v>
      </c>
      <c r="AI414" s="185">
        <v>6</v>
      </c>
    </row>
    <row r="415" spans="1:35" ht="15" customHeight="1" x14ac:dyDescent="0.35">
      <c r="A415" s="496"/>
      <c r="B415" s="519"/>
      <c r="C415" s="522"/>
      <c r="D415" s="45" t="s">
        <v>343</v>
      </c>
      <c r="E415" s="46" t="s">
        <v>15</v>
      </c>
      <c r="F415" s="388">
        <v>6</v>
      </c>
      <c r="G415" s="235">
        <v>3</v>
      </c>
      <c r="H415" s="225">
        <v>4</v>
      </c>
      <c r="I415" s="225">
        <v>3</v>
      </c>
      <c r="J415" s="237">
        <v>4</v>
      </c>
      <c r="K415" s="239">
        <v>6</v>
      </c>
      <c r="L415" s="237">
        <v>4</v>
      </c>
      <c r="M415" s="235">
        <v>2</v>
      </c>
      <c r="N415" s="237">
        <v>5</v>
      </c>
      <c r="O415" s="225">
        <v>4</v>
      </c>
      <c r="P415" s="225">
        <v>3</v>
      </c>
      <c r="Q415" s="225">
        <v>3</v>
      </c>
      <c r="R415" s="237">
        <v>5</v>
      </c>
      <c r="S415" s="225">
        <v>4</v>
      </c>
      <c r="T415" s="235">
        <v>2</v>
      </c>
      <c r="U415" s="225">
        <v>3</v>
      </c>
      <c r="V415" s="235">
        <v>2</v>
      </c>
      <c r="W415" s="395">
        <v>4</v>
      </c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67</v>
      </c>
      <c r="AH415" s="186">
        <v>127</v>
      </c>
      <c r="AI415" s="186">
        <v>14</v>
      </c>
    </row>
    <row r="416" spans="1:35" ht="15" customHeight="1" x14ac:dyDescent="0.35">
      <c r="A416" s="496"/>
      <c r="B416" s="519"/>
      <c r="C416" s="522"/>
      <c r="D416" s="45" t="s">
        <v>343</v>
      </c>
      <c r="E416" s="46" t="s">
        <v>16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127</v>
      </c>
      <c r="AI416" s="186" t="s">
        <v>552</v>
      </c>
    </row>
    <row r="417" spans="1:35" ht="15.75" hidden="1" customHeight="1" x14ac:dyDescent="0.35">
      <c r="A417" s="496"/>
      <c r="B417" s="519"/>
      <c r="C417" s="522"/>
      <c r="D417" s="45" t="s">
        <v>343</v>
      </c>
      <c r="E417" s="46" t="s">
        <v>17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127</v>
      </c>
      <c r="AI417" s="186" t="s">
        <v>552</v>
      </c>
    </row>
    <row r="418" spans="1:35" ht="15.75" hidden="1" customHeight="1" thickBot="1" x14ac:dyDescent="0.4">
      <c r="A418" s="497"/>
      <c r="B418" s="520"/>
      <c r="C418" s="523"/>
      <c r="D418" s="47" t="s">
        <v>343</v>
      </c>
      <c r="E418" s="48" t="s">
        <v>18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127</v>
      </c>
      <c r="AI418" s="187" t="s">
        <v>552</v>
      </c>
    </row>
    <row r="419" spans="1:35" ht="15" hidden="1" customHeight="1" x14ac:dyDescent="0.35">
      <c r="A419" s="495" t="s">
        <v>24</v>
      </c>
      <c r="B419" s="518" t="e">
        <v>#N/A</v>
      </c>
      <c r="C419" s="521" t="e">
        <v>#N/A</v>
      </c>
      <c r="D419" s="43" t="e">
        <v>#N/A</v>
      </c>
      <c r="E419" s="44" t="s">
        <v>14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35">
      <c r="A420" s="496"/>
      <c r="B420" s="519"/>
      <c r="C420" s="522"/>
      <c r="D420" s="45" t="e">
        <v>#N/A</v>
      </c>
      <c r="E420" s="46" t="s">
        <v>15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thickBot="1" x14ac:dyDescent="0.4">
      <c r="A421" s="496"/>
      <c r="B421" s="519"/>
      <c r="C421" s="522"/>
      <c r="D421" s="45" t="e">
        <v>#N/A</v>
      </c>
      <c r="E421" s="46" t="s">
        <v>16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35">
      <c r="A422" s="496"/>
      <c r="B422" s="519"/>
      <c r="C422" s="522"/>
      <c r="D422" s="45" t="e">
        <v>#N/A</v>
      </c>
      <c r="E422" s="46" t="s">
        <v>17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4">
      <c r="A423" s="497"/>
      <c r="B423" s="520"/>
      <c r="C423" s="523"/>
      <c r="D423" s="47" t="e">
        <v>#N/A</v>
      </c>
      <c r="E423" s="48" t="s">
        <v>18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35">
      <c r="A424" s="495" t="s">
        <v>25</v>
      </c>
      <c r="B424" s="518" t="e">
        <v>#N/A</v>
      </c>
      <c r="C424" s="521" t="e">
        <v>#N/A</v>
      </c>
      <c r="D424" s="43" t="e">
        <v>#N/A</v>
      </c>
      <c r="E424" s="44" t="s">
        <v>14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35">
      <c r="A425" s="496"/>
      <c r="B425" s="519"/>
      <c r="C425" s="522"/>
      <c r="D425" s="45" t="e">
        <v>#N/A</v>
      </c>
      <c r="E425" s="46" t="s">
        <v>15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thickBot="1" x14ac:dyDescent="0.4">
      <c r="A426" s="496"/>
      <c r="B426" s="519"/>
      <c r="C426" s="522"/>
      <c r="D426" s="45" t="e">
        <v>#N/A</v>
      </c>
      <c r="E426" s="46" t="s">
        <v>16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35">
      <c r="A427" s="496"/>
      <c r="B427" s="519"/>
      <c r="C427" s="522"/>
      <c r="D427" s="45" t="e">
        <v>#N/A</v>
      </c>
      <c r="E427" s="46" t="s">
        <v>17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4">
      <c r="A428" s="497"/>
      <c r="B428" s="520"/>
      <c r="C428" s="523"/>
      <c r="D428" s="47" t="e">
        <v>#N/A</v>
      </c>
      <c r="E428" s="48" t="s">
        <v>18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35">
      <c r="A429" s="495" t="s">
        <v>26</v>
      </c>
      <c r="B429" s="518" t="e">
        <v>#N/A</v>
      </c>
      <c r="C429" s="521" t="e">
        <v>#N/A</v>
      </c>
      <c r="D429" s="43" t="e">
        <v>#N/A</v>
      </c>
      <c r="E429" s="44" t="s">
        <v>14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35">
      <c r="A430" s="496"/>
      <c r="B430" s="519"/>
      <c r="C430" s="522"/>
      <c r="D430" s="45" t="e">
        <v>#N/A</v>
      </c>
      <c r="E430" s="46" t="s">
        <v>15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thickBot="1" x14ac:dyDescent="0.4">
      <c r="A431" s="496"/>
      <c r="B431" s="519"/>
      <c r="C431" s="522"/>
      <c r="D431" s="45" t="e">
        <v>#N/A</v>
      </c>
      <c r="E431" s="46" t="s">
        <v>16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35">
      <c r="A432" s="496"/>
      <c r="B432" s="519"/>
      <c r="C432" s="522"/>
      <c r="D432" s="45" t="e">
        <v>#N/A</v>
      </c>
      <c r="E432" s="46" t="s">
        <v>17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4">
      <c r="A433" s="497"/>
      <c r="B433" s="520"/>
      <c r="C433" s="523"/>
      <c r="D433" s="47" t="e">
        <v>#N/A</v>
      </c>
      <c r="E433" s="48" t="s">
        <v>18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35">
      <c r="A434" s="495" t="s">
        <v>27</v>
      </c>
      <c r="B434" s="518" t="e">
        <v>#N/A</v>
      </c>
      <c r="C434" s="521" t="e">
        <v>#N/A</v>
      </c>
      <c r="D434" s="43" t="e">
        <v>#N/A</v>
      </c>
      <c r="E434" s="44" t="s">
        <v>14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35">
      <c r="A435" s="496"/>
      <c r="B435" s="519"/>
      <c r="C435" s="522"/>
      <c r="D435" s="45" t="e">
        <v>#N/A</v>
      </c>
      <c r="E435" s="46" t="s">
        <v>15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thickBot="1" x14ac:dyDescent="0.4">
      <c r="A436" s="496"/>
      <c r="B436" s="519"/>
      <c r="C436" s="522"/>
      <c r="D436" s="45" t="e">
        <v>#N/A</v>
      </c>
      <c r="E436" s="46" t="s">
        <v>16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35">
      <c r="A437" s="496"/>
      <c r="B437" s="519"/>
      <c r="C437" s="522"/>
      <c r="D437" s="45" t="e">
        <v>#N/A</v>
      </c>
      <c r="E437" s="46" t="s">
        <v>17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4">
      <c r="A438" s="497"/>
      <c r="B438" s="520"/>
      <c r="C438" s="523"/>
      <c r="D438" s="47" t="e">
        <v>#N/A</v>
      </c>
      <c r="E438" s="48" t="s">
        <v>18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35">
      <c r="A439" s="495" t="s">
        <v>28</v>
      </c>
      <c r="B439" s="518" t="e">
        <v>#N/A</v>
      </c>
      <c r="C439" s="521" t="e">
        <v>#N/A</v>
      </c>
      <c r="D439" s="43" t="e">
        <v>#N/A</v>
      </c>
      <c r="E439" s="44" t="s">
        <v>14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35">
      <c r="A440" s="496"/>
      <c r="B440" s="519"/>
      <c r="C440" s="522"/>
      <c r="D440" s="45" t="e">
        <v>#N/A</v>
      </c>
      <c r="E440" s="46" t="s">
        <v>15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thickBot="1" x14ac:dyDescent="0.4">
      <c r="A441" s="496"/>
      <c r="B441" s="519"/>
      <c r="C441" s="522"/>
      <c r="D441" s="45" t="e">
        <v>#N/A</v>
      </c>
      <c r="E441" s="46" t="s">
        <v>16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35">
      <c r="A442" s="496"/>
      <c r="B442" s="519"/>
      <c r="C442" s="522"/>
      <c r="D442" s="45" t="e">
        <v>#N/A</v>
      </c>
      <c r="E442" s="46" t="s">
        <v>17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4">
      <c r="A443" s="497"/>
      <c r="B443" s="520"/>
      <c r="C443" s="523"/>
      <c r="D443" s="47" t="e">
        <v>#N/A</v>
      </c>
      <c r="E443" s="48" t="s">
        <v>18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35">
      <c r="A444" s="495" t="s">
        <v>29</v>
      </c>
      <c r="B444" s="518" t="e">
        <v>#N/A</v>
      </c>
      <c r="C444" s="521" t="e">
        <v>#N/A</v>
      </c>
      <c r="D444" s="43" t="e">
        <v>#N/A</v>
      </c>
      <c r="E444" s="44" t="s">
        <v>14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35">
      <c r="A445" s="496"/>
      <c r="B445" s="519"/>
      <c r="C445" s="522"/>
      <c r="D445" s="45" t="e">
        <v>#N/A</v>
      </c>
      <c r="E445" s="46" t="s">
        <v>15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35">
      <c r="A446" s="496"/>
      <c r="B446" s="519"/>
      <c r="C446" s="522"/>
      <c r="D446" s="45" t="e">
        <v>#N/A</v>
      </c>
      <c r="E446" s="46" t="s">
        <v>16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35">
      <c r="A447" s="496"/>
      <c r="B447" s="519"/>
      <c r="C447" s="522"/>
      <c r="D447" s="45" t="e">
        <v>#N/A</v>
      </c>
      <c r="E447" s="46" t="s">
        <v>17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4">
      <c r="A448" s="497"/>
      <c r="B448" s="520"/>
      <c r="C448" s="523"/>
      <c r="D448" s="47" t="e">
        <v>#N/A</v>
      </c>
      <c r="E448" s="48" t="s">
        <v>18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35">
      <c r="B449" s="248"/>
      <c r="C449" s="248"/>
      <c r="D449" s="249"/>
      <c r="E449" s="2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1"/>
      <c r="AA449" s="253"/>
      <c r="AB449" s="253"/>
      <c r="AC449" s="253"/>
      <c r="AD449" s="253"/>
      <c r="AE449" s="253"/>
      <c r="AF449" s="254"/>
      <c r="AG449" s="251"/>
      <c r="AH449" s="252"/>
      <c r="AI449" s="252"/>
    </row>
    <row r="450" spans="2:35" s="65" customFormat="1" x14ac:dyDescent="0.3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2"/>
      <c r="Z450" s="349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3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2"/>
      <c r="Z451" s="349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3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2"/>
      <c r="Z452" s="349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3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2"/>
      <c r="Z453" s="349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3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2"/>
      <c r="Z454" s="349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3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2"/>
      <c r="Z455" s="349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3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2"/>
      <c r="Z456" s="349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3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2"/>
      <c r="Z457" s="349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3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2"/>
      <c r="Z458" s="349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3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2"/>
      <c r="Z459" s="349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3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2"/>
      <c r="Z460" s="349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3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2"/>
      <c r="Z461" s="349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3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2"/>
      <c r="Z462" s="349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3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2"/>
      <c r="Z463" s="349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3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2"/>
      <c r="Z464" s="349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3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2"/>
      <c r="Z465" s="349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3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2"/>
      <c r="Z466" s="349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3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2"/>
      <c r="Z467" s="349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3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2"/>
      <c r="Z468" s="349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3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2"/>
      <c r="Z469" s="349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3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2"/>
      <c r="Z470" s="349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3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2"/>
      <c r="Z471" s="349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3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2"/>
      <c r="Z472" s="349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3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2"/>
      <c r="Z473" s="349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3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2"/>
      <c r="Z474" s="349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3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2"/>
      <c r="Z475" s="349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3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2"/>
      <c r="Z476" s="349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3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2"/>
      <c r="Z477" s="349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3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2"/>
      <c r="Z478" s="349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3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2"/>
      <c r="Z479" s="349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3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2"/>
      <c r="Z480" s="349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3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2"/>
      <c r="Z481" s="349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3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2"/>
      <c r="Z482" s="349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3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2"/>
      <c r="Z483" s="349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3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2"/>
      <c r="Z484" s="349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3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2"/>
      <c r="Z485" s="349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3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2"/>
      <c r="Z486" s="349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3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2"/>
      <c r="Z487" s="349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3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2"/>
      <c r="Z488" s="349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3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2"/>
      <c r="Z489" s="349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3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2"/>
      <c r="Z490" s="349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3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2"/>
      <c r="Z491" s="349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3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2"/>
      <c r="Z492" s="349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3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2"/>
      <c r="Z493" s="349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3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2"/>
      <c r="Z494" s="349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3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2"/>
      <c r="Z495" s="349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3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2"/>
      <c r="Z496" s="349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3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2"/>
      <c r="Z497" s="349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3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2"/>
      <c r="Z498" s="349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3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2"/>
      <c r="Z499" s="349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3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2"/>
      <c r="Z500" s="349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3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2"/>
      <c r="Z501" s="349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3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2"/>
      <c r="Z502" s="349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3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2"/>
      <c r="Z503" s="349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3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2"/>
      <c r="Z504" s="349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3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2"/>
      <c r="Z505" s="349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3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2"/>
      <c r="Z506" s="349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3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2"/>
      <c r="Z507" s="349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3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2"/>
      <c r="Z508" s="349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3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2"/>
      <c r="Z509" s="349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3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2"/>
      <c r="Z510" s="349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3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2"/>
      <c r="Z511" s="349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3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2"/>
      <c r="Z512" s="349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3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2"/>
      <c r="Z513" s="349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3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2"/>
      <c r="Z514" s="349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3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2"/>
      <c r="Z515" s="349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3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2"/>
      <c r="Z516" s="349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3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2"/>
      <c r="Z517" s="349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3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2"/>
      <c r="Z518" s="349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3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2"/>
      <c r="Z519" s="349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3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2"/>
      <c r="Z520" s="349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3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2"/>
      <c r="Z521" s="349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3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2"/>
      <c r="Z522" s="349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3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2"/>
      <c r="Z523" s="349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3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2"/>
      <c r="Z524" s="349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3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2"/>
      <c r="Z525" s="349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3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2"/>
      <c r="Z526" s="349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3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2"/>
      <c r="Z527" s="349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3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2"/>
      <c r="Z528" s="349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3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2"/>
      <c r="Z529" s="349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3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2"/>
      <c r="Z530" s="349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3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2"/>
      <c r="Z531" s="349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3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2"/>
      <c r="Z532" s="349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3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2"/>
      <c r="Z533" s="349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3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2"/>
      <c r="Z534" s="349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3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2"/>
      <c r="Z535" s="349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3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2"/>
      <c r="Z536" s="349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3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2"/>
      <c r="Z537" s="349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3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2"/>
      <c r="Z538" s="349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3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2"/>
      <c r="Z539" s="349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3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2"/>
      <c r="Z540" s="349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3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2"/>
      <c r="Z541" s="349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3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2"/>
      <c r="Z542" s="349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3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2"/>
      <c r="Z543" s="349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3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2"/>
      <c r="Z544" s="349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3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2"/>
      <c r="Z545" s="349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3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2"/>
      <c r="Z546" s="349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3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2"/>
      <c r="Z547" s="349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3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2"/>
      <c r="Z548" s="349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3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2"/>
      <c r="Z549" s="349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3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2"/>
      <c r="Z550" s="349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3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2"/>
      <c r="Z551" s="349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3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2"/>
      <c r="Z552" s="349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3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2"/>
      <c r="Z553" s="349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3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2"/>
      <c r="Z554" s="349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3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2"/>
      <c r="Z555" s="349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3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2"/>
      <c r="Z556" s="349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3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2"/>
      <c r="Z557" s="349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3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2"/>
      <c r="Z558" s="349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3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2"/>
      <c r="Z559" s="349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3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2"/>
      <c r="Z560" s="349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3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2"/>
      <c r="Z561" s="349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3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2"/>
      <c r="Z562" s="349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3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2"/>
      <c r="Z563" s="349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3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2"/>
      <c r="Z564" s="349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3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2"/>
      <c r="Z565" s="349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3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2"/>
      <c r="Z566" s="349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3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2"/>
      <c r="Z567" s="349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3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2"/>
      <c r="Z568" s="349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3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2"/>
      <c r="Z569" s="349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3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2"/>
      <c r="Z570" s="349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3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2"/>
      <c r="Z571" s="349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3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2"/>
      <c r="Z572" s="349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3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2"/>
      <c r="Z573" s="349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3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2"/>
      <c r="Z574" s="349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3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2"/>
      <c r="Z575" s="349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3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2"/>
      <c r="Z576" s="349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3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2"/>
      <c r="Z577" s="349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3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2"/>
      <c r="Z578" s="349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3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2"/>
      <c r="Z579" s="349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3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2"/>
      <c r="Z580" s="349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3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2"/>
      <c r="Z581" s="349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3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2"/>
      <c r="Z582" s="349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3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2"/>
      <c r="Z583" s="349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3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2"/>
      <c r="Z584" s="349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3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2"/>
      <c r="Z585" s="349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3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2"/>
      <c r="Z586" s="349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3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2"/>
      <c r="Z587" s="349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3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2"/>
      <c r="Z588" s="349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3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2"/>
      <c r="Z589" s="349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3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2"/>
      <c r="Z590" s="349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3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2"/>
      <c r="Z591" s="349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3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2"/>
      <c r="Z592" s="349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3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2"/>
      <c r="Z593" s="349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3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2"/>
      <c r="Z594" s="349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3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2"/>
      <c r="Z595" s="349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3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2"/>
      <c r="Z596" s="349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3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2"/>
      <c r="Z597" s="349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3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2"/>
      <c r="Z598" s="349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3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2"/>
      <c r="Z599" s="349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3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2"/>
      <c r="Z600" s="349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3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2"/>
      <c r="Z601" s="349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3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2"/>
      <c r="Z602" s="349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3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2"/>
      <c r="Z603" s="349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3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2"/>
      <c r="Z604" s="349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3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2"/>
      <c r="Z605" s="349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3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2"/>
      <c r="Z606" s="349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3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2"/>
      <c r="Z607" s="349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3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2"/>
      <c r="Z608" s="349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3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2"/>
      <c r="Z609" s="349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3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2"/>
      <c r="Z610" s="349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3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2"/>
      <c r="Z611" s="349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3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2"/>
      <c r="Z612" s="349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3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2"/>
      <c r="Z613" s="349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3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2"/>
      <c r="Z614" s="349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3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2"/>
      <c r="Z615" s="349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3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2"/>
      <c r="Z616" s="349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3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2"/>
      <c r="Z617" s="349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3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2"/>
      <c r="Z618" s="349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3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2"/>
      <c r="Z619" s="349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3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2"/>
      <c r="Z620" s="349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3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2"/>
      <c r="Z621" s="349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3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2"/>
      <c r="Z622" s="349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3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2"/>
      <c r="Z623" s="349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3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2"/>
      <c r="Z624" s="349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3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2"/>
      <c r="Z625" s="349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3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2"/>
      <c r="Z626" s="349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3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2"/>
      <c r="Z627" s="349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3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2"/>
      <c r="Z628" s="349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3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2"/>
      <c r="Z629" s="349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3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2"/>
      <c r="Z630" s="349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3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2"/>
      <c r="Z631" s="349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3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2"/>
      <c r="Z632" s="349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3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2"/>
      <c r="Z633" s="349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3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2"/>
      <c r="Z634" s="349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3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2"/>
      <c r="Z635" s="349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3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2"/>
      <c r="Z636" s="349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3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2"/>
      <c r="Z637" s="349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3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2"/>
      <c r="Z638" s="349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3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2"/>
      <c r="Z639" s="349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3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2"/>
      <c r="Z640" s="349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3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2"/>
      <c r="Z641" s="349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3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2"/>
      <c r="Z642" s="349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3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2"/>
      <c r="Z643" s="349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3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2"/>
      <c r="Z644" s="349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3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2"/>
      <c r="Z645" s="349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3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2"/>
      <c r="Z646" s="349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3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2"/>
      <c r="Z647" s="349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3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2"/>
      <c r="Z648" s="349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3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2"/>
      <c r="Z649" s="349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3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2"/>
      <c r="Z650" s="349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3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2"/>
      <c r="Z651" s="349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3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2"/>
      <c r="Z652" s="349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3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2"/>
      <c r="Z653" s="349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3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2"/>
      <c r="Z654" s="349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3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2"/>
      <c r="Z655" s="349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3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2"/>
      <c r="Z656" s="349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3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2"/>
      <c r="Z657" s="349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3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2"/>
      <c r="Z658" s="349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3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2"/>
      <c r="Z659" s="349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3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2"/>
      <c r="Z660" s="349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3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2"/>
      <c r="Z661" s="349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3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2"/>
      <c r="Z662" s="349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3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2"/>
      <c r="Z663" s="349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3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2"/>
      <c r="Z664" s="349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3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2"/>
      <c r="Z665" s="349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3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2"/>
      <c r="Z666" s="349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3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2"/>
      <c r="Z667" s="349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3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2"/>
      <c r="Z668" s="349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3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2"/>
      <c r="Z669" s="349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3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2"/>
      <c r="Z670" s="349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3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2"/>
      <c r="Z671" s="349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3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2"/>
      <c r="Z672" s="349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3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2"/>
      <c r="Z673" s="349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3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2"/>
      <c r="Z674" s="349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3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2"/>
      <c r="Z675" s="349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3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2"/>
      <c r="Z676" s="349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3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2"/>
      <c r="Z677" s="349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3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2"/>
      <c r="Z678" s="349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3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2"/>
      <c r="Z679" s="349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3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2"/>
      <c r="Z680" s="349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3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2"/>
      <c r="Z681" s="349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3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2"/>
      <c r="Z682" s="349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3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2"/>
      <c r="Z683" s="349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3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2"/>
      <c r="Z684" s="349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3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2"/>
      <c r="Z685" s="349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3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2"/>
      <c r="Z686" s="349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3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2"/>
      <c r="Z687" s="349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3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2"/>
      <c r="Z688" s="349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3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2"/>
      <c r="Z689" s="349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3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2"/>
      <c r="Z690" s="349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3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2"/>
      <c r="Z691" s="349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3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2"/>
      <c r="Z692" s="349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3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2"/>
      <c r="Z693" s="349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3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2"/>
      <c r="Z694" s="349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3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2"/>
      <c r="Z695" s="349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3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2"/>
      <c r="Z696" s="349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3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2"/>
      <c r="Z697" s="349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3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2"/>
      <c r="Z698" s="349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3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2"/>
      <c r="Z699" s="349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3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2"/>
      <c r="Z700" s="349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3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2"/>
      <c r="Z701" s="349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3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2"/>
      <c r="Z702" s="349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3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2"/>
      <c r="Z703" s="349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3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2"/>
      <c r="Z704" s="349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3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2"/>
      <c r="Z705" s="349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3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2"/>
      <c r="Z706" s="349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3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2"/>
      <c r="Z707" s="349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3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2"/>
      <c r="Z708" s="349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3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2"/>
      <c r="Z709" s="349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3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2"/>
      <c r="Z710" s="349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3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2"/>
      <c r="Z711" s="349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3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2"/>
      <c r="Z712" s="349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3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2"/>
      <c r="Z713" s="349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3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2"/>
      <c r="Z714" s="349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3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2"/>
      <c r="Z715" s="349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3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2"/>
      <c r="Z716" s="349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3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2"/>
      <c r="Z717" s="349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3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2"/>
      <c r="Z718" s="349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3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2"/>
      <c r="Z719" s="349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3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2"/>
      <c r="Z720" s="349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3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2"/>
      <c r="Z721" s="349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3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2"/>
      <c r="Z722" s="349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3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2"/>
      <c r="Z723" s="349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3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2"/>
      <c r="Z724" s="349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3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2"/>
      <c r="Z725" s="349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3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2"/>
      <c r="Z726" s="349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3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2"/>
      <c r="Z727" s="349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3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2"/>
      <c r="Z728" s="349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3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2"/>
      <c r="Z729" s="349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3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2"/>
      <c r="Z730" s="349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3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2"/>
      <c r="Z731" s="349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3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2"/>
      <c r="Z732" s="349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3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2"/>
      <c r="Z733" s="349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3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2"/>
      <c r="Z734" s="349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3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2"/>
      <c r="Z735" s="349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3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2"/>
      <c r="Z736" s="349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3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2"/>
      <c r="Z737" s="349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3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2"/>
      <c r="Z738" s="349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3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2"/>
      <c r="Z739" s="349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3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2"/>
      <c r="Z740" s="349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3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2"/>
      <c r="Z741" s="349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3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2"/>
      <c r="Z742" s="349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3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2"/>
      <c r="Z743" s="349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3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2"/>
      <c r="Z744" s="349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3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2"/>
      <c r="Z745" s="349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3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2"/>
      <c r="Z746" s="349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3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2"/>
      <c r="Z747" s="349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3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2"/>
      <c r="Z748" s="349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3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2"/>
      <c r="Z749" s="349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3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2"/>
      <c r="Z750" s="349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3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2"/>
      <c r="Z751" s="349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3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2"/>
      <c r="Z752" s="349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3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2"/>
      <c r="Z753" s="349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3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2"/>
      <c r="Z754" s="349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3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2"/>
      <c r="Z755" s="349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3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2"/>
      <c r="Z756" s="349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3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2"/>
      <c r="Z757" s="349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3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2"/>
      <c r="Z758" s="349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3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2"/>
      <c r="Z759" s="349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3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2"/>
      <c r="Z760" s="349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3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2"/>
      <c r="Z761" s="349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3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2"/>
      <c r="Z762" s="349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3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2"/>
      <c r="Z763" s="349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3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2"/>
      <c r="Z764" s="349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3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2"/>
      <c r="Z765" s="349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3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2"/>
      <c r="Z766" s="349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3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2"/>
      <c r="Z767" s="349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3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2"/>
      <c r="Z768" s="349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3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2"/>
      <c r="Z769" s="349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3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2"/>
      <c r="Z770" s="349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3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2"/>
      <c r="Z771" s="349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3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2"/>
      <c r="Z772" s="349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3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2"/>
      <c r="Z773" s="349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3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2"/>
      <c r="Z774" s="349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3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2"/>
      <c r="Z775" s="349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3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2"/>
      <c r="Z776" s="349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3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2"/>
      <c r="Z777" s="349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3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2"/>
      <c r="Z778" s="349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3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2"/>
      <c r="Z779" s="349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3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2"/>
      <c r="Z780" s="349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3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2"/>
      <c r="Z781" s="349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3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2"/>
      <c r="Z782" s="349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3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2"/>
      <c r="Z783" s="349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3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2"/>
      <c r="Z784" s="349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3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2"/>
      <c r="Z785" s="349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3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2"/>
      <c r="Z786" s="349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3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2"/>
      <c r="Z787" s="349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3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2"/>
      <c r="Z788" s="349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3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2"/>
      <c r="Z789" s="349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3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2"/>
      <c r="Z790" s="349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3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2"/>
      <c r="Z791" s="349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3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2"/>
      <c r="Z792" s="349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3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2"/>
      <c r="Z793" s="349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3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2"/>
      <c r="Z794" s="349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3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2"/>
      <c r="Z795" s="349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3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2"/>
      <c r="Z796" s="349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3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2"/>
      <c r="Z797" s="349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3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2"/>
      <c r="Z798" s="349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3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2"/>
      <c r="Z799" s="349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3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2"/>
      <c r="Z800" s="349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3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2"/>
      <c r="Z801" s="349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3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2"/>
      <c r="Z802" s="349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3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2"/>
      <c r="Z803" s="349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3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2"/>
      <c r="Z804" s="349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3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2"/>
      <c r="Z805" s="349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3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2"/>
      <c r="Z806" s="349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3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2"/>
      <c r="Z807" s="349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3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2"/>
      <c r="Z808" s="349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3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2"/>
      <c r="Z809" s="349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3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2"/>
      <c r="Z810" s="349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3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2"/>
      <c r="Z811" s="349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3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2"/>
      <c r="Z812" s="349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3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2"/>
      <c r="Z813" s="349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3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2"/>
      <c r="Z814" s="349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3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2"/>
      <c r="Z815" s="349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3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2"/>
      <c r="Z816" s="349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3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2"/>
      <c r="Z817" s="349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3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2"/>
      <c r="Z818" s="349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3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2"/>
      <c r="Z819" s="349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3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2"/>
      <c r="Z820" s="349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3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2"/>
      <c r="Z821" s="349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3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2"/>
      <c r="Z822" s="349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3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2"/>
      <c r="Z823" s="349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3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2"/>
      <c r="Z824" s="349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3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2"/>
      <c r="Z825" s="349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3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2"/>
      <c r="Z826" s="349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3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2"/>
      <c r="Z827" s="349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3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2"/>
      <c r="Z828" s="349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3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2"/>
      <c r="Z829" s="349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3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2"/>
      <c r="Z830" s="349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3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2"/>
      <c r="Z831" s="349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3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2"/>
      <c r="Z832" s="349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3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2"/>
      <c r="Z833" s="349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3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2"/>
      <c r="Z834" s="349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3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2"/>
      <c r="Z835" s="349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3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2"/>
      <c r="Z836" s="349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3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2"/>
      <c r="Z837" s="349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3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2"/>
      <c r="Z838" s="349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3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2"/>
      <c r="Z839" s="349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3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2"/>
      <c r="Z840" s="349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3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2"/>
      <c r="Z841" s="349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3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2"/>
      <c r="Z842" s="349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3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2"/>
      <c r="Z843" s="349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3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2"/>
      <c r="Z844" s="349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3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2"/>
      <c r="Z845" s="349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3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2"/>
      <c r="Z846" s="349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3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2"/>
      <c r="Z847" s="349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3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2"/>
      <c r="Z848" s="349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3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2"/>
      <c r="Z849" s="349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3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2"/>
      <c r="Z850" s="349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3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2"/>
      <c r="Z851" s="349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3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2"/>
      <c r="Z852" s="349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3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2"/>
      <c r="Z853" s="349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3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2"/>
      <c r="Z854" s="349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3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2"/>
      <c r="Z855" s="349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3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2"/>
      <c r="Z856" s="349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3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2"/>
      <c r="Z857" s="349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3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2"/>
      <c r="Z858" s="349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3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2"/>
      <c r="Z859" s="349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3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2"/>
      <c r="Z860" s="349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3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2"/>
      <c r="Z861" s="349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3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2"/>
      <c r="Z862" s="349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3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2"/>
      <c r="Z863" s="349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3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2"/>
      <c r="Z864" s="349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3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2"/>
      <c r="Z865" s="349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3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2"/>
      <c r="Z866" s="349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3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2"/>
      <c r="Z867" s="349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3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2"/>
      <c r="Z868" s="349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3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2"/>
      <c r="Z869" s="349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3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2"/>
      <c r="Z870" s="349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3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2"/>
      <c r="Z871" s="349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3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2"/>
      <c r="Z872" s="349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3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2"/>
      <c r="Z873" s="349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3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2"/>
      <c r="Z874" s="349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3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2"/>
      <c r="Z875" s="349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3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2"/>
      <c r="Z876" s="349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3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2"/>
      <c r="Z877" s="349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3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2"/>
      <c r="Z878" s="349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3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2"/>
      <c r="Z879" s="349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3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2"/>
      <c r="Z880" s="349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3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2"/>
      <c r="Z881" s="349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3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2"/>
      <c r="Z882" s="349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3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2"/>
      <c r="Z883" s="349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3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2"/>
      <c r="Z884" s="349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3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2"/>
      <c r="Z885" s="349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3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2"/>
      <c r="Z886" s="349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3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2"/>
      <c r="Z887" s="349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3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2"/>
      <c r="Z888" s="349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3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2"/>
      <c r="Z889" s="349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3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2"/>
      <c r="Z890" s="349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3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2"/>
      <c r="Z891" s="349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3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2"/>
      <c r="Z892" s="349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3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2"/>
      <c r="Z893" s="349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3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2"/>
      <c r="Z894" s="349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3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2"/>
      <c r="Z895" s="349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3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2"/>
      <c r="Z896" s="349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3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2"/>
      <c r="Z897" s="349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3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2"/>
      <c r="Z898" s="349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3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2"/>
      <c r="Z899" s="349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3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2"/>
      <c r="Z900" s="349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3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2"/>
      <c r="Z901" s="349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3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2"/>
      <c r="Z902" s="349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3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2"/>
      <c r="Z903" s="349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3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2"/>
      <c r="Z904" s="349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3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2"/>
      <c r="Z905" s="349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3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2"/>
      <c r="Z906" s="349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3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2"/>
      <c r="Z907" s="349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3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2"/>
      <c r="Z908" s="349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3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2"/>
      <c r="Z909" s="349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3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2"/>
      <c r="Z910" s="349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3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2"/>
      <c r="Z911" s="349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3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2"/>
      <c r="Z912" s="349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3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2"/>
      <c r="Z913" s="349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3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2"/>
      <c r="Z914" s="349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3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2"/>
      <c r="Z915" s="349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3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2"/>
      <c r="Z916" s="349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3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2"/>
      <c r="Z917" s="349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3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2"/>
      <c r="Z918" s="349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3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2"/>
      <c r="Z919" s="349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3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2"/>
      <c r="Z920" s="349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3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2"/>
      <c r="Z921" s="349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3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2"/>
      <c r="Z922" s="349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3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2"/>
      <c r="Z923" s="349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3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2"/>
      <c r="Z924" s="349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3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2"/>
      <c r="Z925" s="349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3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2"/>
      <c r="Z926" s="349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3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2"/>
      <c r="Z927" s="349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3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2"/>
      <c r="Z928" s="349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3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2"/>
      <c r="Z929" s="349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3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2"/>
      <c r="Z930" s="349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3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2"/>
      <c r="Z931" s="349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3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2"/>
      <c r="Z932" s="349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3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2"/>
      <c r="Z933" s="349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3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2"/>
      <c r="Z934" s="349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3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2"/>
      <c r="Z935" s="349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3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2"/>
      <c r="Z936" s="349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3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2"/>
      <c r="Z937" s="349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3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2"/>
      <c r="Z938" s="349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3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2"/>
      <c r="Z939" s="349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3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2"/>
      <c r="Z940" s="349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3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2"/>
      <c r="Z941" s="349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3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2"/>
      <c r="Z942" s="349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3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2"/>
      <c r="Z943" s="349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3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2"/>
      <c r="Z944" s="349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3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2"/>
      <c r="Z945" s="349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3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2"/>
      <c r="Z946" s="349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3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2"/>
      <c r="Z947" s="349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3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2"/>
      <c r="Z948" s="349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3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2"/>
      <c r="Z949" s="349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3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2"/>
      <c r="Z950" s="349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3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2"/>
      <c r="Z951" s="349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3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2"/>
      <c r="Z952" s="349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3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2"/>
      <c r="Z953" s="349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3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2"/>
      <c r="Z954" s="349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3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2"/>
      <c r="Z955" s="349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3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2"/>
      <c r="Z956" s="349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3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2"/>
      <c r="Z957" s="349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3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2"/>
      <c r="Z958" s="349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3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2"/>
      <c r="Z959" s="349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3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2"/>
      <c r="Z960" s="349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3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2"/>
      <c r="Z961" s="349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3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2"/>
      <c r="Z962" s="349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3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2"/>
      <c r="Z963" s="349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3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2"/>
      <c r="Z964" s="349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3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2"/>
      <c r="Z965" s="349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3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2"/>
      <c r="Z966" s="349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3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2"/>
      <c r="Z967" s="349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3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2"/>
      <c r="Z968" s="349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3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2"/>
      <c r="Z969" s="349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3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2"/>
      <c r="Z970" s="349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3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2"/>
      <c r="Z971" s="349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3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2"/>
      <c r="Z972" s="349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3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2"/>
      <c r="Z973" s="349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3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2"/>
      <c r="Z974" s="349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3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2"/>
      <c r="Z975" s="349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3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2"/>
      <c r="Z976" s="349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3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2"/>
      <c r="Z977" s="349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3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2"/>
      <c r="Z978" s="349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3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2"/>
      <c r="Z979" s="349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3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2"/>
      <c r="Z980" s="349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3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2"/>
      <c r="Z981" s="349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3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2"/>
      <c r="Z982" s="349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3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2"/>
      <c r="Z983" s="349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3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2"/>
      <c r="Z984" s="349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3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2"/>
      <c r="Z985" s="349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3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2"/>
      <c r="Z986" s="349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3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2"/>
      <c r="Z987" s="349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3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2"/>
      <c r="Z988" s="349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3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2"/>
      <c r="Z989" s="349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3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2"/>
      <c r="Z990" s="349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3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2"/>
      <c r="Z991" s="349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3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2"/>
      <c r="Z992" s="349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3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2"/>
      <c r="Z993" s="349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3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2"/>
      <c r="Z994" s="349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3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2"/>
      <c r="Z995" s="349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3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2"/>
      <c r="Z996" s="349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3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2"/>
      <c r="Z997" s="349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3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2"/>
      <c r="Z998" s="349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3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2"/>
      <c r="Z999" s="349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3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2"/>
      <c r="Z1000" s="349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algorithmName="SHA-512" hashValue="10KRCcVC3+M5Y8ItgTwn5sMBnXl9onrwzaTJQXDJ5+lKOGprQeeUKuxGRFJ0/NcmqC005AX2BH4GufxrRGE0rA==" saltValue="JQDq5XwZWApgFstNPggurA==" spinCount="100000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5</vt:i4>
      </vt:variant>
    </vt:vector>
  </HeadingPairs>
  <TitlesOfParts>
    <vt:vector size="19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PDGA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 Christian</cp:lastModifiedBy>
  <dcterms:created xsi:type="dcterms:W3CDTF">2012-09-12T05:57:23Z</dcterms:created>
  <dcterms:modified xsi:type="dcterms:W3CDTF">2024-04-23T11:22:38Z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2024-04-22T19:28:02Z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ea572a27-b46b-4f0b-a78c-37ab70acbf14</vt:lpwstr>
  </property>
  <property fmtid="{D5CDD505-2E9C-101B-9397-08002B2CF9AE}" pid="8" name="MSIP_Label_29db9e61-aac5-4f6e-805d-ceb8cb9983a1_ContentBits">
    <vt:lpwstr>0</vt:lpwstr>
  </property>
</Properties>
</file>